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ah.brown\Desktop\"/>
    </mc:Choice>
  </mc:AlternateContent>
  <xr:revisionPtr revIDLastSave="0" documentId="13_ncr:1_{14DBBDDF-CD7F-4F34-832B-5E3FE1E51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M Property List " sheetId="1" r:id="rId1"/>
    <sheet name="BPM MHC Property List" sheetId="7" r:id="rId2"/>
    <sheet name="BCRE Property List" sheetId="2" r:id="rId3"/>
    <sheet name="BSH Property List" sheetId="4" r:id="rId4"/>
    <sheet name="BOZ Property List" sheetId="6" r:id="rId5"/>
    <sheet name="Bridge Offices" sheetId="5" r:id="rId6"/>
  </sheets>
  <definedNames>
    <definedName name="_xlnm._FilterDatabase" localSheetId="0" hidden="1">'BPM Property List '!$A$3:$P$3</definedName>
    <definedName name="_xlnm._FilterDatabase" localSheetId="3" hidden="1">'BSH Property List'!$A$3:$J$3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2" l="1"/>
  <c r="G181" i="1" l="1"/>
  <c r="G185" i="1"/>
  <c r="D34" i="1"/>
  <c r="J83" i="4" l="1"/>
  <c r="L86" i="6"/>
  <c r="K86" i="6"/>
  <c r="L85" i="6"/>
  <c r="K85" i="6"/>
  <c r="L84" i="6"/>
  <c r="K84" i="6"/>
  <c r="L83" i="6"/>
  <c r="K83" i="6"/>
  <c r="L82" i="6"/>
  <c r="L87" i="6" s="1"/>
  <c r="K82" i="6"/>
  <c r="K87" i="6" s="1"/>
  <c r="E79" i="6"/>
  <c r="D79" i="6"/>
  <c r="G182" i="1" l="1"/>
  <c r="J84" i="4" l="1"/>
  <c r="G16" i="7" l="1"/>
  <c r="G187" i="1"/>
  <c r="H130" i="2"/>
  <c r="H124" i="2"/>
  <c r="G125" i="2"/>
  <c r="H132" i="2"/>
  <c r="G132" i="2"/>
  <c r="H131" i="2"/>
  <c r="H129" i="2"/>
  <c r="G129" i="2"/>
  <c r="H127" i="2"/>
  <c r="G127" i="2"/>
  <c r="H128" i="2"/>
  <c r="G128" i="2"/>
  <c r="J126" i="2"/>
  <c r="H126" i="2"/>
  <c r="G126" i="2"/>
  <c r="H125" i="2"/>
  <c r="K124" i="2"/>
  <c r="J124" i="2"/>
  <c r="G124" i="2"/>
  <c r="D4" i="2"/>
  <c r="D122" i="2" s="1"/>
  <c r="G184" i="1"/>
  <c r="D149" i="1"/>
  <c r="D129" i="1"/>
  <c r="G186" i="1" s="1"/>
  <c r="D119" i="1"/>
  <c r="K128" i="2" l="1"/>
  <c r="H133" i="2"/>
  <c r="J128" i="2"/>
  <c r="G131" i="2"/>
  <c r="G133" i="2" s="1"/>
  <c r="G180" i="1" l="1"/>
  <c r="G179" i="1" l="1"/>
  <c r="D4" i="7" l="1"/>
  <c r="D5" i="7" l="1"/>
  <c r="D13" i="7" s="1"/>
  <c r="A13" i="7" l="1"/>
  <c r="G17" i="7"/>
  <c r="G183" i="1" l="1"/>
  <c r="A80" i="4" l="1"/>
  <c r="G177" i="1" l="1"/>
  <c r="A174" i="1" l="1"/>
  <c r="D80" i="4" l="1"/>
  <c r="J85" i="4"/>
  <c r="J86" i="4"/>
  <c r="G178" i="1" l="1"/>
  <c r="J87" i="4" l="1"/>
  <c r="A43" i="4" l="1"/>
  <c r="A44" i="4" s="1"/>
  <c r="A45" i="4" s="1"/>
  <c r="A47" i="4" l="1"/>
  <c r="A48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5" i="4"/>
  <c r="A6" i="4" s="1"/>
  <c r="A8" i="4"/>
  <c r="A9" i="4" s="1"/>
  <c r="A10" i="4" s="1"/>
  <c r="A11" i="4" s="1"/>
  <c r="A14" i="4" s="1"/>
  <c r="A17" i="4"/>
  <c r="A18" i="4" s="1"/>
  <c r="A19" i="4" s="1"/>
  <c r="A24" i="4"/>
  <c r="A25" i="4" s="1"/>
  <c r="A26" i="4" s="1"/>
  <c r="A30" i="4"/>
  <c r="A31" i="4" s="1"/>
  <c r="A32" i="4" s="1"/>
  <c r="A34" i="4"/>
  <c r="A36" i="4" s="1"/>
  <c r="A37" i="4" s="1"/>
  <c r="A39" i="4" l="1"/>
  <c r="A40" i="4" s="1"/>
  <c r="A41" i="4" s="1"/>
  <c r="G188" i="1"/>
  <c r="D1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tc={BAB8125C-5806-49AB-A534-4FBA6B5B93D9}</author>
    <author>tc={A6B14DFD-5629-4415-A632-FF8E728FECAC}</author>
    <author>tc={09A619BB-4745-4629-886F-484FE1E02278}</author>
    <author>tc={D4D51EA8-7F44-4D2E-BE08-6AAA0F0BF1ED}</author>
  </authors>
  <commentList>
    <comment ref="A7" authorId="0" shapeId="0" xr:uid="{BAB8125C-5806-49AB-A534-4FBA6B5B93D9}">
      <text>
        <t>[Threaded comment]
Your version of Excel allows you to read this threaded comment; however, any edits to it will get removed if the file is opened in a newer version of Excel. Learn more: https://go.microsoft.com/fwlink/?linkid=870924
Comment:
    Also includes -004, -005, and -006</t>
      </text>
    </comment>
    <comment ref="C21" authorId="1" shapeId="0" xr:uid="{A6B14DFD-5629-4415-A632-FF8E728FECAC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  <comment ref="C22" authorId="2" shapeId="0" xr:uid="{09A619BB-4745-4629-886F-484FE1E02278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  <comment ref="C23" authorId="3" shapeId="0" xr:uid="{D4D51EA8-7F44-4D2E-BE08-6AAA0F0BF1ED}">
      <text>
        <t>[Threaded comment]
Your version of Excel allows you to read this threaded comment; however, any edits to it will get removed if the file is opened in a newer version of Excel. Learn more: https://go.microsoft.com/fwlink/?linkid=870924
Comment:
    Echo Street West projects are also partially owned by OZ Fund III. Not shown twice to avoid double counting the unit &amp; commercial sf totals</t>
      </text>
    </comment>
  </commentList>
</comments>
</file>

<file path=xl/sharedStrings.xml><?xml version="1.0" encoding="utf-8"?>
<sst xmlns="http://schemas.openxmlformats.org/spreadsheetml/2006/main" count="5500" uniqueCount="2552">
  <si>
    <t>Jennifer</t>
  </si>
  <si>
    <t>Suzanne</t>
  </si>
  <si>
    <t>(714) 836-0955</t>
  </si>
  <si>
    <t>Warwick Square</t>
  </si>
  <si>
    <t>(303) 371-2400</t>
  </si>
  <si>
    <t>12175 Albrook Drive</t>
  </si>
  <si>
    <t xml:space="preserve">Villages at Gateway </t>
  </si>
  <si>
    <t>E-Mail</t>
  </si>
  <si>
    <t>Manager</t>
  </si>
  <si>
    <t>Direct Dial</t>
  </si>
  <si>
    <t># of
Units</t>
  </si>
  <si>
    <t>Property #</t>
  </si>
  <si>
    <t>Phone: (801) 284-5960</t>
  </si>
  <si>
    <t>Revenue Management</t>
  </si>
  <si>
    <t>N/A</t>
  </si>
  <si>
    <t xml:space="preserve">  Properties</t>
  </si>
  <si>
    <t xml:space="preserve">  Address</t>
  </si>
  <si>
    <t>Vice President</t>
  </si>
  <si>
    <t>780 S. Lyon Street</t>
  </si>
  <si>
    <t/>
  </si>
  <si>
    <t>Mellissa</t>
  </si>
  <si>
    <t>Viviana Aguilar</t>
  </si>
  <si>
    <t>vaguilar@bridgepm.com</t>
  </si>
  <si>
    <t>006</t>
  </si>
  <si>
    <t>Raquel Garcia</t>
  </si>
  <si>
    <t>rgarcia@bridgepm.com</t>
  </si>
  <si>
    <t>(951) 924-1725</t>
  </si>
  <si>
    <t>Reserve at Rancho Belago</t>
  </si>
  <si>
    <t>15100 Moreno Beach Drive</t>
  </si>
  <si>
    <t>Saratoga Ridge</t>
  </si>
  <si>
    <t>1460 E. Bell Road</t>
  </si>
  <si>
    <t>(602) 992-0862</t>
  </si>
  <si>
    <t>Tyler</t>
  </si>
  <si>
    <t>Cynthia</t>
  </si>
  <si>
    <t>3rd Party</t>
  </si>
  <si>
    <t>Legacy</t>
  </si>
  <si>
    <t>6600 Peachtree Dunwoody Road</t>
  </si>
  <si>
    <t>Bridge Commercial Real Estate Property List</t>
  </si>
  <si>
    <t>Nick</t>
  </si>
  <si>
    <t>k.trahan@bridgeig.com</t>
  </si>
  <si>
    <t>Laura Villegas</t>
  </si>
  <si>
    <t>lvillegas@bridgepm.com</t>
  </si>
  <si>
    <t>Kelly Trahan</t>
  </si>
  <si>
    <t>Fax:      (801) 716-5799</t>
  </si>
  <si>
    <t>Laurel Hills Preserve</t>
  </si>
  <si>
    <t>1955 Bells Ferry Road NE</t>
  </si>
  <si>
    <t>(770) 766-0491</t>
  </si>
  <si>
    <t>Phone: (404) 907-3100</t>
  </si>
  <si>
    <t>Brian Barry</t>
  </si>
  <si>
    <t>Kelly Kuykendall</t>
  </si>
  <si>
    <t>Hidden Creek</t>
  </si>
  <si>
    <t>1200 College Parkway</t>
  </si>
  <si>
    <t>(214) 222-0100</t>
  </si>
  <si>
    <t>Tammy</t>
  </si>
  <si>
    <t>Ludwin Chilin</t>
  </si>
  <si>
    <t>Sheena</t>
  </si>
  <si>
    <t>The Reserve at North Dallas</t>
  </si>
  <si>
    <t>Orchard Park of Kyle</t>
  </si>
  <si>
    <t>Orchard Park of Victory Lakes</t>
  </si>
  <si>
    <t>Orchard Park of Permian Basin</t>
  </si>
  <si>
    <t>Orchard Park of Southfork</t>
  </si>
  <si>
    <t>The Oaks at Gilbert</t>
  </si>
  <si>
    <t>The Groves at Goodyear</t>
  </si>
  <si>
    <t>The Bridges at Bent Creek</t>
  </si>
  <si>
    <t>The Bridges at Warwick</t>
  </si>
  <si>
    <t>Bridge Seniors Housing Property List</t>
  </si>
  <si>
    <t>City</t>
  </si>
  <si>
    <t>State</t>
  </si>
  <si>
    <t>Norcross</t>
  </si>
  <si>
    <t>Franklin</t>
  </si>
  <si>
    <t>Dallas</t>
  </si>
  <si>
    <t>Kerrville</t>
  </si>
  <si>
    <t>Glendale</t>
  </si>
  <si>
    <t>Wheaton</t>
  </si>
  <si>
    <t>Kyle</t>
  </si>
  <si>
    <t>League City</t>
  </si>
  <si>
    <t>Odessa</t>
  </si>
  <si>
    <t>Manvel</t>
  </si>
  <si>
    <t>Los Angeles</t>
  </si>
  <si>
    <t>Anaheim</t>
  </si>
  <si>
    <t>Fayetteville</t>
  </si>
  <si>
    <t>Tomball</t>
  </si>
  <si>
    <t>Culver City</t>
  </si>
  <si>
    <t>West Bloomfield</t>
  </si>
  <si>
    <t>Philadelphia</t>
  </si>
  <si>
    <t>Washington</t>
  </si>
  <si>
    <t>Sunset Hills</t>
  </si>
  <si>
    <t>West Windsor</t>
  </si>
  <si>
    <t>Dover</t>
  </si>
  <si>
    <t>Creve Coeur</t>
  </si>
  <si>
    <t>Chesterfield</t>
  </si>
  <si>
    <t>Rochester</t>
  </si>
  <si>
    <t>Poughkeepsie</t>
  </si>
  <si>
    <t>Gilbert</t>
  </si>
  <si>
    <t>Goodyear</t>
  </si>
  <si>
    <t>Orlando</t>
  </si>
  <si>
    <t>Baton Rouge</t>
  </si>
  <si>
    <t>Louisville</t>
  </si>
  <si>
    <t>Mechanicsburg</t>
  </si>
  <si>
    <t>Jamison</t>
  </si>
  <si>
    <t>GA</t>
  </si>
  <si>
    <t>TN</t>
  </si>
  <si>
    <t>TX</t>
  </si>
  <si>
    <t>AZ</t>
  </si>
  <si>
    <t>NJ</t>
  </si>
  <si>
    <t>OH</t>
  </si>
  <si>
    <t>UT</t>
  </si>
  <si>
    <t>IL</t>
  </si>
  <si>
    <t>CA</t>
  </si>
  <si>
    <t>NC</t>
  </si>
  <si>
    <t>FL</t>
  </si>
  <si>
    <t>MI</t>
  </si>
  <si>
    <t>PA</t>
  </si>
  <si>
    <t>DC</t>
  </si>
  <si>
    <t>MO</t>
  </si>
  <si>
    <t>DE</t>
  </si>
  <si>
    <t>NY</t>
  </si>
  <si>
    <t>MA</t>
  </si>
  <si>
    <t>LA</t>
  </si>
  <si>
    <t>KY</t>
  </si>
  <si>
    <t>The Carlisle Palm Beach</t>
  </si>
  <si>
    <t>Scarborough</t>
  </si>
  <si>
    <t>Mentor</t>
  </si>
  <si>
    <t>Springboro</t>
  </si>
  <si>
    <t>Lantana</t>
  </si>
  <si>
    <t>ME</t>
  </si>
  <si>
    <t>AL</t>
  </si>
  <si>
    <t>12271 Coit Road</t>
  </si>
  <si>
    <t>1441 Bandera Highway</t>
  </si>
  <si>
    <t>200 Wyndemere Circle</t>
  </si>
  <si>
    <t>4701 Ratcliffe Drive</t>
  </si>
  <si>
    <t>3151 Southfork Parkway</t>
  </si>
  <si>
    <t>3340 Shelby Drive</t>
  </si>
  <si>
    <t>4460 Orchard Lake Road</t>
  </si>
  <si>
    <t>495 East Abington Avenue</t>
  </si>
  <si>
    <t>12422 Rott Road</t>
  </si>
  <si>
    <t>291 Village Road East</t>
  </si>
  <si>
    <t xml:space="preserve">21 North State Street </t>
  </si>
  <si>
    <t>450 N. Lindbergh Blvd</t>
  </si>
  <si>
    <t>16300 Justus Post Road</t>
  </si>
  <si>
    <t>1350 Westfall Road</t>
  </si>
  <si>
    <t>251 Boardman Road</t>
  </si>
  <si>
    <t>2655 North Pebble Creek Parkway</t>
  </si>
  <si>
    <t>9682 Lake Nona Village Place</t>
  </si>
  <si>
    <t>1600 Almshouse Road</t>
  </si>
  <si>
    <t>Operator</t>
  </si>
  <si>
    <t>LCS</t>
  </si>
  <si>
    <t>SLC</t>
  </si>
  <si>
    <t>18 Black Point Road</t>
  </si>
  <si>
    <t>7900 Center Street</t>
  </si>
  <si>
    <t>656 King Street</t>
  </si>
  <si>
    <t>355 West Central Avenue</t>
  </si>
  <si>
    <t>450 E. Ocean Avenue</t>
  </si>
  <si>
    <t>Asset Manager</t>
  </si>
  <si>
    <t>2800 Youngfield Street</t>
  </si>
  <si>
    <t>Denver</t>
  </si>
  <si>
    <t>CO</t>
  </si>
  <si>
    <t>Lakewood</t>
  </si>
  <si>
    <t>3600 Park Road</t>
  </si>
  <si>
    <t>Charlotte</t>
  </si>
  <si>
    <t>1191 Rapps Dam Road</t>
  </si>
  <si>
    <t>Phoenixville</t>
  </si>
  <si>
    <t>Magnolia Brook on Siegen Lane</t>
  </si>
  <si>
    <t>Midpointe</t>
  </si>
  <si>
    <t>1504</t>
  </si>
  <si>
    <t>4050 W. 115th Street</t>
  </si>
  <si>
    <t>(773) 779-6436</t>
  </si>
  <si>
    <t>135 South 500 West</t>
  </si>
  <si>
    <t>(801) 533-0663</t>
  </si>
  <si>
    <t>Wyndam Place Senior</t>
  </si>
  <si>
    <t>15510 W. 63rd Street</t>
  </si>
  <si>
    <t>(913) 248-8787</t>
  </si>
  <si>
    <t>Washington Heights Senior</t>
  </si>
  <si>
    <t>7701 Armstrong Avenue</t>
  </si>
  <si>
    <t>(913) 788-7711</t>
  </si>
  <si>
    <t>Cottages of Topeka</t>
  </si>
  <si>
    <t>620 NW Lyman Road</t>
  </si>
  <si>
    <t>(785) 379-3758</t>
  </si>
  <si>
    <t>Veronica Lacy</t>
  </si>
  <si>
    <t>v.lacy@bridgeig.com</t>
  </si>
  <si>
    <t>Diane Foley</t>
  </si>
  <si>
    <t>dfoley@bridgepm.com</t>
  </si>
  <si>
    <t>1505</t>
  </si>
  <si>
    <t>1400 Plantation Blvd.</t>
  </si>
  <si>
    <t>Lakewood Reserve</t>
  </si>
  <si>
    <t>Woodbridge Place</t>
  </si>
  <si>
    <t>Phoenix</t>
  </si>
  <si>
    <t>(813) 757-6616</t>
  </si>
  <si>
    <t>Brian Tretinik</t>
  </si>
  <si>
    <t>301 Fair Oaks Blvd.</t>
  </si>
  <si>
    <t>(817) 354-8900</t>
  </si>
  <si>
    <t>Spring Parc</t>
  </si>
  <si>
    <t>(301) 622-2110</t>
  </si>
  <si>
    <t>Chapel Hill</t>
  </si>
  <si>
    <t>300 E. Round Grove Road</t>
  </si>
  <si>
    <t>(972) 315-9700</t>
  </si>
  <si>
    <t>3975 N. Nellis Blvd.</t>
  </si>
  <si>
    <t>Woodcreek</t>
  </si>
  <si>
    <t>2717 Lawrence Road</t>
  </si>
  <si>
    <t>W&amp;AH Fund</t>
  </si>
  <si>
    <t>(702) 643-5348</t>
  </si>
  <si>
    <t>(817) 261-4341</t>
  </si>
  <si>
    <t>Amanda Laflamme</t>
  </si>
  <si>
    <t>Roger Rivera</t>
  </si>
  <si>
    <t>1507</t>
  </si>
  <si>
    <t>1508</t>
  </si>
  <si>
    <t>rrivera@bridgepm.com</t>
  </si>
  <si>
    <t>alaflamme@bridgepm.com</t>
  </si>
  <si>
    <t>17 Featherwood Court</t>
  </si>
  <si>
    <t>3200 North Central</t>
  </si>
  <si>
    <t>Grandstand</t>
  </si>
  <si>
    <t>Parkside at Town Center</t>
  </si>
  <si>
    <t>3500 Windcliff Drive SE</t>
  </si>
  <si>
    <t>1615 Cobb Parkway N</t>
  </si>
  <si>
    <t>(770) 794-1544</t>
  </si>
  <si>
    <t>(770) 951-1789</t>
  </si>
  <si>
    <t>Lavita Scott</t>
  </si>
  <si>
    <t>lscott@bridgepm.com</t>
  </si>
  <si>
    <t>Zip</t>
  </si>
  <si>
    <t>Hearthside Senior Living of Bartlett</t>
  </si>
  <si>
    <t>7480 US-70</t>
  </si>
  <si>
    <t>Bartlett</t>
  </si>
  <si>
    <t>Foster</t>
  </si>
  <si>
    <t>20215 Powers Road</t>
  </si>
  <si>
    <t>Bend</t>
  </si>
  <si>
    <t>OR</t>
  </si>
  <si>
    <t>20225 Powers Road</t>
  </si>
  <si>
    <t>1165 McGee Court NE</t>
  </si>
  <si>
    <t>Keizer</t>
  </si>
  <si>
    <t>Pine Grove Crossing</t>
  </si>
  <si>
    <t>Parker</t>
  </si>
  <si>
    <t>SF</t>
  </si>
  <si>
    <t>Engineer</t>
  </si>
  <si>
    <t>Accountant</t>
  </si>
  <si>
    <t>Atlanta</t>
  </si>
  <si>
    <t>Jacksonville</t>
  </si>
  <si>
    <t>904-479-5182</t>
  </si>
  <si>
    <t>770-799-2010</t>
  </si>
  <si>
    <t>Deerfield Beach</t>
  </si>
  <si>
    <t>954-531-0543</t>
  </si>
  <si>
    <t>6660 Peachtree Dunwoody Road</t>
  </si>
  <si>
    <t>SC</t>
  </si>
  <si>
    <t>Alpharetta</t>
  </si>
  <si>
    <t>San Mateo</t>
  </si>
  <si>
    <t>Irving</t>
  </si>
  <si>
    <t>972-580-0030</t>
  </si>
  <si>
    <t>Boca Raton</t>
  </si>
  <si>
    <t>1075 W Entrance Drive</t>
  </si>
  <si>
    <t>Auburn Hills</t>
  </si>
  <si>
    <t>Carolyn Williams</t>
  </si>
  <si>
    <t>248-373-7809</t>
  </si>
  <si>
    <t>c.williams@bridgeig.com</t>
  </si>
  <si>
    <t>1200 Crown Colony Drive</t>
  </si>
  <si>
    <t>Quincy</t>
  </si>
  <si>
    <t>Bethesda</t>
  </si>
  <si>
    <t>MD</t>
  </si>
  <si>
    <t>301-530-7827</t>
  </si>
  <si>
    <t>1055 Lenox Park Boulevard</t>
  </si>
  <si>
    <t>1057 Lenox Park Boulevard</t>
  </si>
  <si>
    <t>Reston</t>
  </si>
  <si>
    <t>VA</t>
  </si>
  <si>
    <t>One North LaSalle</t>
  </si>
  <si>
    <t>Chicago</t>
  </si>
  <si>
    <t>Bridge Property Management Multifamily Property List</t>
  </si>
  <si>
    <t>Esprit Cherry Creek</t>
  </si>
  <si>
    <t>5001 E. Mississippi Avenue</t>
  </si>
  <si>
    <t>(303) 759-4441</t>
  </si>
  <si>
    <t>Cathy Collins</t>
  </si>
  <si>
    <t>Emily Alicano</t>
  </si>
  <si>
    <t>ealicano@bridgepm.com</t>
  </si>
  <si>
    <t>Sandy</t>
  </si>
  <si>
    <t>Bellevue</t>
  </si>
  <si>
    <t>WA</t>
  </si>
  <si>
    <t>Monaco</t>
  </si>
  <si>
    <t>1509</t>
  </si>
  <si>
    <t>4115 South 430 East</t>
  </si>
  <si>
    <t>(801) 262-7551</t>
  </si>
  <si>
    <t>Haylee Alvord</t>
  </si>
  <si>
    <t>halvord@bridgepm.com</t>
  </si>
  <si>
    <t>10255 West Higgins Road</t>
  </si>
  <si>
    <t>Rosemont</t>
  </si>
  <si>
    <t>Suzanne Reynolds</t>
  </si>
  <si>
    <t>224-443-4465</t>
  </si>
  <si>
    <t>s.reynolds@bridgeig.com</t>
  </si>
  <si>
    <t>224-443-4445</t>
  </si>
  <si>
    <t>Il</t>
  </si>
  <si>
    <t>Dan Lejman</t>
  </si>
  <si>
    <t>Ashley</t>
  </si>
  <si>
    <t>ccollins@bridgepm.com</t>
  </si>
  <si>
    <t>Array South Mountain</t>
  </si>
  <si>
    <t>Lore South Mountain</t>
  </si>
  <si>
    <t>Cambria</t>
  </si>
  <si>
    <t>Helix</t>
  </si>
  <si>
    <t>(480) 496-0060</t>
  </si>
  <si>
    <t>(702) 366-9102</t>
  </si>
  <si>
    <t>(480) 785-5825</t>
  </si>
  <si>
    <t>Reflections at the Lakes</t>
  </si>
  <si>
    <t>(702) 254-0545</t>
  </si>
  <si>
    <t>13229 S. 48th Street</t>
  </si>
  <si>
    <t>130 W. Guadalupe Road</t>
  </si>
  <si>
    <t>1700 Alta Drive</t>
  </si>
  <si>
    <t>13021 S. 48th Street</t>
  </si>
  <si>
    <t>2601 S. Grand Canyon Drive</t>
  </si>
  <si>
    <t>(480) 659-3400</t>
  </si>
  <si>
    <t>BOF DPC Denver Park West 1, LLC</t>
  </si>
  <si>
    <t>BOF DPC Denver Park West 2, LLC</t>
  </si>
  <si>
    <t>BOF DPC Denver Park West 3, LLC</t>
  </si>
  <si>
    <t>BOF DPC Denver Park West 4, LLC</t>
  </si>
  <si>
    <t>BOF DPC Denver Park West 5, LLC</t>
  </si>
  <si>
    <t>BOF DPC Denver Park West 6, LLC</t>
  </si>
  <si>
    <t>BOF DPC Denver Park West 7, LLC</t>
  </si>
  <si>
    <t>BOF DPC Denver Park West 15, LLC</t>
  </si>
  <si>
    <t>BOF DPC Denver Park West 16, LLC</t>
  </si>
  <si>
    <t>BOF DPC Denver Park West 18, LLC</t>
  </si>
  <si>
    <t>BOF DPC Denver Park West 19, LLC</t>
  </si>
  <si>
    <t>BOF DPC Denver Park West 21, LLC</t>
  </si>
  <si>
    <t>BOF DPC Denver Park West 22, LLC</t>
  </si>
  <si>
    <t>BOF DPC Denver Park West 26, LLC</t>
  </si>
  <si>
    <t>BOF DPC Denver Park West 51, LLC</t>
  </si>
  <si>
    <t>BOF DPC Denver Park West 52, LLC</t>
  </si>
  <si>
    <t>BOF DPC Denver Park West 53, LLC</t>
  </si>
  <si>
    <t>720-412-8864</t>
  </si>
  <si>
    <t>jdire@dpccompanies.com</t>
  </si>
  <si>
    <t>Jess DiRe (DPC)</t>
  </si>
  <si>
    <t>13949 West Colfax Avenue</t>
  </si>
  <si>
    <t>1527 Cole Boulevard</t>
  </si>
  <si>
    <t>1546 Cole Boulevard</t>
  </si>
  <si>
    <t>1536 Cole Boulevard</t>
  </si>
  <si>
    <t>1558 Cole Boulevard</t>
  </si>
  <si>
    <t>1526 Cole Boulevard</t>
  </si>
  <si>
    <t>1597 Cole Boulevard</t>
  </si>
  <si>
    <t>1607 Cole Boulevard</t>
  </si>
  <si>
    <t>1627 Cole Boulevard</t>
  </si>
  <si>
    <t>1667 Cole Boulevard</t>
  </si>
  <si>
    <t>1746 Cole Boulevard</t>
  </si>
  <si>
    <t>1726 Cole Boulevard</t>
  </si>
  <si>
    <t>13952 Denver West Parkway</t>
  </si>
  <si>
    <t>14142 Denver West Parkway</t>
  </si>
  <si>
    <t>14062 Denver West Parkway</t>
  </si>
  <si>
    <t>Grammercy</t>
  </si>
  <si>
    <t>17425 120th Lane SE</t>
  </si>
  <si>
    <t>1901 SW 320th Street</t>
  </si>
  <si>
    <t>Houston</t>
  </si>
  <si>
    <t>(253) 838-6677</t>
  </si>
  <si>
    <t>(425) 873-3350</t>
  </si>
  <si>
    <t>Office</t>
  </si>
  <si>
    <t>Birmingham</t>
  </si>
  <si>
    <t>New York</t>
  </si>
  <si>
    <t>Salt Lake City</t>
  </si>
  <si>
    <t>Bridge Offices</t>
  </si>
  <si>
    <t>111 E. Sego Lily Drive, Suite 400</t>
  </si>
  <si>
    <t>280 Park Avenue, 28th Floor West</t>
  </si>
  <si>
    <t>1000 Legion Place, Suite 1600</t>
  </si>
  <si>
    <t>Main Line</t>
  </si>
  <si>
    <t>404-907-3100</t>
  </si>
  <si>
    <t>646-453-7100</t>
  </si>
  <si>
    <t>407-999-2400</t>
  </si>
  <si>
    <t>650-579-1350</t>
  </si>
  <si>
    <t>801-716-4500</t>
  </si>
  <si>
    <t>Martha Padilla</t>
  </si>
  <si>
    <t>mpadilla@bridgepm.com</t>
  </si>
  <si>
    <t>Chantella.Willis@bridgepm.com</t>
  </si>
  <si>
    <t>(770) 923-5011</t>
  </si>
  <si>
    <t>3201 Sunrise Village Lane</t>
  </si>
  <si>
    <t>Hawthorne Gardens</t>
  </si>
  <si>
    <t>Portland</t>
  </si>
  <si>
    <t>Vancouver</t>
  </si>
  <si>
    <t>Benton House of Woodstock</t>
  </si>
  <si>
    <t>3385 Trickum Rd</t>
  </si>
  <si>
    <t>Woodstock</t>
  </si>
  <si>
    <t>Charlie Fitzgerald</t>
  </si>
  <si>
    <t>Benton House of Grayson</t>
  </si>
  <si>
    <t>Grayson</t>
  </si>
  <si>
    <t>Benton House of Clermont</t>
  </si>
  <si>
    <t>16401 Good Hearth Blvd</t>
  </si>
  <si>
    <t>Clermont</t>
  </si>
  <si>
    <t>Benton House of Aiken</t>
  </si>
  <si>
    <t>530 Benton House Way</t>
  </si>
  <si>
    <t>Aiken</t>
  </si>
  <si>
    <t>Benton House of Augusta</t>
  </si>
  <si>
    <t>204 Frazier Ct</t>
  </si>
  <si>
    <t>Augusta</t>
  </si>
  <si>
    <t>Somerby Sandy Springs</t>
  </si>
  <si>
    <t>Tom Single</t>
  </si>
  <si>
    <t>Auburn</t>
  </si>
  <si>
    <t>200 One Nineteen Blvd</t>
  </si>
  <si>
    <t>Somerby Franklin</t>
  </si>
  <si>
    <t>870 Oak Meadow Dr</t>
  </si>
  <si>
    <t>Somerby Mobile</t>
  </si>
  <si>
    <t>901 Somerby Dr</t>
  </si>
  <si>
    <t>Mobile</t>
  </si>
  <si>
    <t>Somerby Mount Pleasant</t>
  </si>
  <si>
    <t>Somerby Peachtree City IL</t>
  </si>
  <si>
    <t>300 Rockaway Rd</t>
  </si>
  <si>
    <t>Peachtree City</t>
  </si>
  <si>
    <t>Somerby Peachtree City AL</t>
  </si>
  <si>
    <t>200 Rockaway Rd</t>
  </si>
  <si>
    <t>Somerby Santa Rosa Beach</t>
  </si>
  <si>
    <t>164 W Hewett Rd</t>
  </si>
  <si>
    <t>Santa Rosa Beach</t>
  </si>
  <si>
    <t>Crystal Hatcher</t>
  </si>
  <si>
    <t>BOF MD Station Square LLC</t>
  </si>
  <si>
    <t>Silver Spring</t>
  </si>
  <si>
    <t>240-821-1515</t>
  </si>
  <si>
    <t>BOF CA Cornerstone Plaza LLC</t>
  </si>
  <si>
    <t>6160 Cornerstone Court East</t>
  </si>
  <si>
    <t>San Diego</t>
  </si>
  <si>
    <t>Kellie Lyons</t>
  </si>
  <si>
    <t>kellie.lyons@bridgepm.com</t>
  </si>
  <si>
    <t>102 W. Palomino Drive</t>
  </si>
  <si>
    <t>Regional</t>
  </si>
  <si>
    <t>Regional Manager</t>
  </si>
  <si>
    <t>(480) 633-7010</t>
  </si>
  <si>
    <t>1637 NW 136th Avenue</t>
  </si>
  <si>
    <t>Sunrise</t>
  </si>
  <si>
    <t>TJ</t>
  </si>
  <si>
    <t>Verona Park</t>
  </si>
  <si>
    <t>Waverley Place</t>
  </si>
  <si>
    <t>(239) 353-4300</t>
  </si>
  <si>
    <t>1512</t>
  </si>
  <si>
    <t>5300 Hemingway Lane</t>
  </si>
  <si>
    <t>1666 S. Ext Road</t>
  </si>
  <si>
    <t>TJ.Peterson@bridgepm.com</t>
  </si>
  <si>
    <t>Stephanie Martinez</t>
  </si>
  <si>
    <t>Stephanie.Martinez@bridgepm.com</t>
  </si>
  <si>
    <t>(480) 831-6253</t>
  </si>
  <si>
    <t>Ashley.Victory@bridgepm.com</t>
  </si>
  <si>
    <t>Cynthia.Adams@bridgepm.com</t>
  </si>
  <si>
    <t>Nick.Victorio@bridgepm.com</t>
  </si>
  <si>
    <t>Sheena.Zauder@bridgepm.com</t>
  </si>
  <si>
    <t>Tammy.Betz@bridgepm.com</t>
  </si>
  <si>
    <t>Tyler.Kerr@bridgepm.com</t>
  </si>
  <si>
    <t>Jennifer.Luikens@bridgepm.com</t>
  </si>
  <si>
    <t>Stacey.Manzella@bridgepm.com</t>
  </si>
  <si>
    <t>Suzanne.Applegate@bridgepm.com</t>
  </si>
  <si>
    <t>Charlie.Fitzgerald@bridgeig.com</t>
  </si>
  <si>
    <t>Tom.Single@bridgeig.com</t>
  </si>
  <si>
    <t>(407) 999-2414</t>
  </si>
  <si>
    <t>(407) 255-2223</t>
  </si>
  <si>
    <t>Jack Logan</t>
  </si>
  <si>
    <t>Corners at 1700</t>
  </si>
  <si>
    <t>1700 Hunter Ridge Lane</t>
  </si>
  <si>
    <t>(770) 449-1334</t>
  </si>
  <si>
    <t>Spring Forest</t>
  </si>
  <si>
    <t>5014 Sedgewick Drive</t>
  </si>
  <si>
    <t>8484 Georgia Avenue</t>
  </si>
  <si>
    <t>2000 Alameda de las Pulgas, Suite 160</t>
  </si>
  <si>
    <t>Fax:      (770) 609-8131</t>
  </si>
  <si>
    <t>Northstar</t>
  </si>
  <si>
    <t>Frontier</t>
  </si>
  <si>
    <t>Principal</t>
  </si>
  <si>
    <t>Lake Tivoli</t>
  </si>
  <si>
    <t>(407) 846-8683</t>
  </si>
  <si>
    <t>KS</t>
  </si>
  <si>
    <t>NV</t>
  </si>
  <si>
    <t>MS</t>
  </si>
  <si>
    <t>Mesa</t>
  </si>
  <si>
    <t>Chandler</t>
  </si>
  <si>
    <t>Lewisville</t>
  </si>
  <si>
    <t>Peachtree Corners</t>
  </si>
  <si>
    <t>Topeka</t>
  </si>
  <si>
    <t>Las Vegas</t>
  </si>
  <si>
    <t>Renton</t>
  </si>
  <si>
    <t>Marietta</t>
  </si>
  <si>
    <t>Antioch</t>
  </si>
  <si>
    <t>Kissimmee</t>
  </si>
  <si>
    <t>Sandy Springs</t>
  </si>
  <si>
    <t>College Park</t>
  </si>
  <si>
    <t>Raleigh</t>
  </si>
  <si>
    <t>Plant City</t>
  </si>
  <si>
    <t>Euless</t>
  </si>
  <si>
    <t>Nashville</t>
  </si>
  <si>
    <t>Moreno Valley</t>
  </si>
  <si>
    <t>Federal Way</t>
  </si>
  <si>
    <t>Shawnee</t>
  </si>
  <si>
    <t>St. George</t>
  </si>
  <si>
    <t>Santa Ana</t>
  </si>
  <si>
    <t>Kansas City</t>
  </si>
  <si>
    <t>Naples</t>
  </si>
  <si>
    <t>Arlington</t>
  </si>
  <si>
    <t>851 Lake Tivoli Blvd.</t>
  </si>
  <si>
    <t>Cassandra.Castillo@bridgepm.com</t>
  </si>
  <si>
    <t>Patrick Quijada</t>
  </si>
  <si>
    <t>Patrick.Quijada@bridgeig.com</t>
  </si>
  <si>
    <t>(407) 255-2233</t>
  </si>
  <si>
    <t>Liberty Creek</t>
  </si>
  <si>
    <t>Aurora</t>
  </si>
  <si>
    <t>13100 E. Kansas Drive</t>
  </si>
  <si>
    <t>(303) 695-1493</t>
  </si>
  <si>
    <t>3055 S. Nellis Blvd.</t>
  </si>
  <si>
    <t>Raquel Gaspar</t>
  </si>
  <si>
    <t>raquel.gaspar@bridgepm.com</t>
  </si>
  <si>
    <t>Alex.Colasuonno@bridgepm.com</t>
  </si>
  <si>
    <t>Polina.Razmyslovich@bridgepm.com</t>
  </si>
  <si>
    <t>Jessy Vargas</t>
  </si>
  <si>
    <t>Jessy.Vargas@bridgepm.com</t>
  </si>
  <si>
    <t>Alex</t>
  </si>
  <si>
    <t>10025 E. Girard Avenue</t>
  </si>
  <si>
    <t>(303) 755-2978</t>
  </si>
  <si>
    <t>Chris.Garcia@bridgepm.com</t>
  </si>
  <si>
    <t>Polina</t>
  </si>
  <si>
    <t>Abbington Heights</t>
  </si>
  <si>
    <t>149 Hickory Hollow Terrace</t>
  </si>
  <si>
    <t>Belmont at Duck Creek</t>
  </si>
  <si>
    <t>6202 Duck Creek Drive</t>
  </si>
  <si>
    <t>Garland</t>
  </si>
  <si>
    <t>Edgewater at Sandy Springs</t>
  </si>
  <si>
    <t>7600 Roswell Road</t>
  </si>
  <si>
    <t>Heatherstone</t>
  </si>
  <si>
    <t>18950 Marsh Lane</t>
  </si>
  <si>
    <t>1520</t>
  </si>
  <si>
    <t>4424 E. Baseline Road</t>
  </si>
  <si>
    <t>18800 Lina Street</t>
  </si>
  <si>
    <t>3520 Drawbridge Parkway</t>
  </si>
  <si>
    <t>Greensboro</t>
  </si>
  <si>
    <t>Reserve at River Walk</t>
  </si>
  <si>
    <t>4501 Bentley Drive</t>
  </si>
  <si>
    <t>Columbia</t>
  </si>
  <si>
    <t>4616 Stoney Trace Drive</t>
  </si>
  <si>
    <t>Brookstone</t>
  </si>
  <si>
    <t>1081 Garden Walk Blvd.</t>
  </si>
  <si>
    <t>(615) 731-5548</t>
  </si>
  <si>
    <t>Andrea Romero</t>
  </si>
  <si>
    <t>Andrea.Romero@bridgepm.com</t>
  </si>
  <si>
    <t>BOF FL Flagler Station LLC</t>
  </si>
  <si>
    <t>6170 Cornerstone Court East</t>
  </si>
  <si>
    <t>10451 NW 117th Avenue</t>
  </si>
  <si>
    <t>9675 NW 117th Avenue</t>
  </si>
  <si>
    <t>Miami</t>
  </si>
  <si>
    <t>Diana Urbina</t>
  </si>
  <si>
    <t>Doral</t>
  </si>
  <si>
    <t>561-289-7713</t>
  </si>
  <si>
    <t>d.urbina@bridgeig.com</t>
  </si>
  <si>
    <t>ROC III DPC 3200 N Central, LLC</t>
  </si>
  <si>
    <t>Lillie Ward</t>
  </si>
  <si>
    <t>(336) 282-9478</t>
  </si>
  <si>
    <t>(770) 396-0222</t>
  </si>
  <si>
    <t>(803) 731-9981</t>
  </si>
  <si>
    <t>(972) 306-6371</t>
  </si>
  <si>
    <t>(972) 306-6000</t>
  </si>
  <si>
    <t>(972) 240-8877</t>
  </si>
  <si>
    <t>(770) 991-3400</t>
  </si>
  <si>
    <t>(602) 438-0384</t>
  </si>
  <si>
    <t>Creek @ 2645</t>
  </si>
  <si>
    <t>Sacramento</t>
  </si>
  <si>
    <t>(704) 573-2787</t>
  </si>
  <si>
    <t>Chantella</t>
  </si>
  <si>
    <t>Denisha Moore</t>
  </si>
  <si>
    <t>dmoore@bridgepm.com</t>
  </si>
  <si>
    <t>2645 Stonecreek Drive</t>
  </si>
  <si>
    <t>1521</t>
  </si>
  <si>
    <t>Bella Vista</t>
  </si>
  <si>
    <t>400 E. Riverside Drive</t>
  </si>
  <si>
    <t>BOF GA Dupree LLC</t>
  </si>
  <si>
    <t>6120 Powers Ferry Road</t>
  </si>
  <si>
    <t>Luis Cruz</t>
  </si>
  <si>
    <t>Kyle Brady</t>
  </si>
  <si>
    <t>770-878-0269</t>
  </si>
  <si>
    <t>k.brady@bridgeig.com</t>
  </si>
  <si>
    <t>(435) 673-3562</t>
  </si>
  <si>
    <t>(916) 929-5447</t>
  </si>
  <si>
    <t>River Point of Kerrville</t>
  </si>
  <si>
    <t>Thunderbird</t>
  </si>
  <si>
    <t>Wyndemere</t>
  </si>
  <si>
    <t>Terraza of Cheviot Hills</t>
  </si>
  <si>
    <t>Heritage Place</t>
  </si>
  <si>
    <t>Terraza Court</t>
  </si>
  <si>
    <t>Townehall Place</t>
  </si>
  <si>
    <t>The Landing of Brighton</t>
  </si>
  <si>
    <t>The Landing of Poughkeepsie</t>
  </si>
  <si>
    <t>Somerby Lake Nona</t>
  </si>
  <si>
    <t>The Enclave of Scarborough</t>
  </si>
  <si>
    <t>The Enclave of Newell Creek</t>
  </si>
  <si>
    <t>The Enclave of Franklin</t>
  </si>
  <si>
    <t>The Enclave of Springboro</t>
  </si>
  <si>
    <t>MerryWood on Park</t>
  </si>
  <si>
    <t>Mt. Bachelor AL/MC</t>
  </si>
  <si>
    <t>Mt. Bachelor MC</t>
  </si>
  <si>
    <t>Village at Keizer Ridge</t>
  </si>
  <si>
    <t>Sagebrook Bellevue</t>
  </si>
  <si>
    <t>Summer Village Auburn</t>
  </si>
  <si>
    <t>Somerby St. Vincents 119</t>
  </si>
  <si>
    <t>Marty Lamb</t>
  </si>
  <si>
    <t>BOF DPC 400 S. Colorado</t>
  </si>
  <si>
    <t>400 S. Colorado Blvd.</t>
  </si>
  <si>
    <t>303-796-8288</t>
  </si>
  <si>
    <t>hfarley@dpccompanies.com</t>
  </si>
  <si>
    <t>Crystal View</t>
  </si>
  <si>
    <t>Garden Grove</t>
  </si>
  <si>
    <t>1522</t>
  </si>
  <si>
    <t>12091 Bayport Street</t>
  </si>
  <si>
    <t>Mellissa.Schultz@bridgepm.com</t>
  </si>
  <si>
    <t>5401 West Dailey Street</t>
  </si>
  <si>
    <t>2760 West Walker Street</t>
  </si>
  <si>
    <t>8050 Dr. Emmitt Headlee Street</t>
  </si>
  <si>
    <t>325 North Cool Springs Street</t>
  </si>
  <si>
    <t>520 Baker Drive</t>
  </si>
  <si>
    <t>10955 Washington Boulevard</t>
  </si>
  <si>
    <t>1330 Massachusetts Ave. NW</t>
  </si>
  <si>
    <t>08550</t>
  </si>
  <si>
    <t>3675 S Rome Street</t>
  </si>
  <si>
    <t>8393 Siegen Lane</t>
  </si>
  <si>
    <t>100 Shelby Station Dr.</t>
  </si>
  <si>
    <t>2100 Bent Creek Blvd.</t>
  </si>
  <si>
    <t>04074</t>
  </si>
  <si>
    <t>02038</t>
  </si>
  <si>
    <t>555 S Pierce Street</t>
  </si>
  <si>
    <t>19160 Cottonwood Dr</t>
  </si>
  <si>
    <t>15750 NE 15th St</t>
  </si>
  <si>
    <t>2828 SE Taylor St</t>
  </si>
  <si>
    <t>2270 Loganville Highway</t>
  </si>
  <si>
    <t>25 Glenlake Parkway NE</t>
  </si>
  <si>
    <t>1601 Professional Parkway</t>
  </si>
  <si>
    <t>3100 Tradition Circle</t>
  </si>
  <si>
    <t>Mt. Pleasant</t>
  </si>
  <si>
    <t>MacArthur Hills</t>
  </si>
  <si>
    <t>1295 Kinwest Parkway</t>
  </si>
  <si>
    <t>The Blake at Flowood</t>
  </si>
  <si>
    <t>350 Town Center Way</t>
  </si>
  <si>
    <t>Flowood</t>
  </si>
  <si>
    <t>The Blake at Township</t>
  </si>
  <si>
    <t>608 Steed Rd</t>
  </si>
  <si>
    <t>Ridgeland</t>
  </si>
  <si>
    <t>The Blake at Edgewater</t>
  </si>
  <si>
    <t>1099 Edgewater Corporate Parkway</t>
  </si>
  <si>
    <t>Indian Land</t>
  </si>
  <si>
    <t>The Blake at Baxter Village</t>
  </si>
  <si>
    <t>522 6th Baxter Crossing</t>
  </si>
  <si>
    <t>Fort Mill</t>
  </si>
  <si>
    <t>The Residence at Five Corners</t>
  </si>
  <si>
    <t>North Easton</t>
  </si>
  <si>
    <t>678 Depot St</t>
  </si>
  <si>
    <t>02356</t>
  </si>
  <si>
    <t>LCB</t>
  </si>
  <si>
    <t>The Residence at Salem Woods</t>
  </si>
  <si>
    <t>6 Sally Sweets Way</t>
  </si>
  <si>
    <t>Salem</t>
  </si>
  <si>
    <t>NH</t>
  </si>
  <si>
    <t>03079</t>
  </si>
  <si>
    <t>The Residence at Valley Farm</t>
  </si>
  <si>
    <t>369 Pond St</t>
  </si>
  <si>
    <t>Ashland</t>
  </si>
  <si>
    <t>01721</t>
  </si>
  <si>
    <t>MorningStar of Arvada</t>
  </si>
  <si>
    <t>17351 W 64th Ave</t>
  </si>
  <si>
    <t>Arvada</t>
  </si>
  <si>
    <t>MorningStar</t>
  </si>
  <si>
    <t>MorningStar of Beaverton</t>
  </si>
  <si>
    <t>14475 SW Barrows Rd</t>
  </si>
  <si>
    <t>Beaverton</t>
  </si>
  <si>
    <t>MorningStar at Jordan Creek</t>
  </si>
  <si>
    <t>525 S 60th St</t>
  </si>
  <si>
    <t>West Des Moines</t>
  </si>
  <si>
    <t>IA</t>
  </si>
  <si>
    <t>MorningStar of Santa Fe</t>
  </si>
  <si>
    <t>2041 S Pacheco St</t>
  </si>
  <si>
    <t>Santa Fe</t>
  </si>
  <si>
    <t>NM</t>
  </si>
  <si>
    <t>10100 Commons St</t>
  </si>
  <si>
    <t>Lone Tree</t>
  </si>
  <si>
    <t>1100 Wayne Avenue</t>
  </si>
  <si>
    <t>6720-A Rockledge Drive</t>
  </si>
  <si>
    <t>Kylee</t>
  </si>
  <si>
    <t>Carrollwood Station</t>
  </si>
  <si>
    <t>Park 2300</t>
  </si>
  <si>
    <t>Park on Windy Hill</t>
  </si>
  <si>
    <t>Tampa</t>
  </si>
  <si>
    <t>Ana Ferrer</t>
  </si>
  <si>
    <t>Ana.Ferrer@bridgepm.com</t>
  </si>
  <si>
    <t>6255 W. Tropicana Avenue</t>
  </si>
  <si>
    <t>2300 Village Lake Drive</t>
  </si>
  <si>
    <t>2121 Windy Hill Road SE</t>
  </si>
  <si>
    <t>Luis Anaya</t>
  </si>
  <si>
    <t>(813) 935-5305</t>
  </si>
  <si>
    <t>(702) 873-1783</t>
  </si>
  <si>
    <t>(704) 568-5910</t>
  </si>
  <si>
    <t>Club</t>
  </si>
  <si>
    <t>4028</t>
  </si>
  <si>
    <t>Hillsboro</t>
  </si>
  <si>
    <t>Terraces</t>
  </si>
  <si>
    <t>2053 NE 106th Avenue</t>
  </si>
  <si>
    <t>Jeremy</t>
  </si>
  <si>
    <t>BOF II MN West End Office Park LLC</t>
  </si>
  <si>
    <t>BOF NC Capital Center LLC</t>
  </si>
  <si>
    <t>5511 Capital Center Drive</t>
  </si>
  <si>
    <t>St. Louis Park</t>
  </si>
  <si>
    <t>MN</t>
  </si>
  <si>
    <t>Jake Fitch</t>
  </si>
  <si>
    <t>Office Fund I</t>
  </si>
  <si>
    <t>Office Fund II</t>
  </si>
  <si>
    <t>Senior Vice President</t>
  </si>
  <si>
    <t>Rachel.Mondelli@bridgepm.com</t>
  </si>
  <si>
    <t>Country Club Verandas</t>
  </si>
  <si>
    <t>1415 N. Country Club Drive</t>
  </si>
  <si>
    <t>1524</t>
  </si>
  <si>
    <t>Woodland Estates</t>
  </si>
  <si>
    <t>6147 Winged Elm Court</t>
  </si>
  <si>
    <t>(480) 835-9316</t>
  </si>
  <si>
    <t>BOF II NC LakePointe LLC</t>
  </si>
  <si>
    <t>3735 Glen Lake Drive</t>
  </si>
  <si>
    <t>BOF II PA Bay Colony LLC</t>
  </si>
  <si>
    <t>Wayne</t>
  </si>
  <si>
    <t>4515 Falls of Neuse Road</t>
  </si>
  <si>
    <t>Jeff Rouse</t>
  </si>
  <si>
    <t>575 E. Swedesford Road</t>
  </si>
  <si>
    <t>585 E. Swedesford Road</t>
  </si>
  <si>
    <t>595 E. Swedesford Road</t>
  </si>
  <si>
    <t>Whitney Casella</t>
  </si>
  <si>
    <t>484-250-4793</t>
  </si>
  <si>
    <t>678-356-1110</t>
  </si>
  <si>
    <t>(770) 436-6226</t>
  </si>
  <si>
    <t>(503) 645-8311</t>
  </si>
  <si>
    <t>Daniela Vallarelli</t>
  </si>
  <si>
    <t>Daniela.Vallarelli@bridgepm.com</t>
  </si>
  <si>
    <t>Investment Manager</t>
  </si>
  <si>
    <t>BSL</t>
  </si>
  <si>
    <t>BMG</t>
  </si>
  <si>
    <t>BOF II MD 77 Upper Rock LLC</t>
  </si>
  <si>
    <t>Rockville</t>
  </si>
  <si>
    <t>Tom.Potvien@bridgepm.com</t>
  </si>
  <si>
    <t>5401 Gamble Drive</t>
  </si>
  <si>
    <t>5402 Parkdale Drive</t>
  </si>
  <si>
    <t>5434 Parkdale Drive</t>
  </si>
  <si>
    <t>5353 Gamble Drive</t>
  </si>
  <si>
    <t>1665 Utica Avenue South</t>
  </si>
  <si>
    <t>ROC III Fairlead Embassy Row 100 LLC</t>
  </si>
  <si>
    <t>BOF TX Tower 1320 LLC</t>
  </si>
  <si>
    <t>BOF MI 1075 W Entrance Drive LLC</t>
  </si>
  <si>
    <t>BOF MA 1200 Crown Colony LLC</t>
  </si>
  <si>
    <t>BOF MD Piedmont Pointe I</t>
  </si>
  <si>
    <t>BOF MD Piedmont Pointe II</t>
  </si>
  <si>
    <t>BOF GA Royal Centre III LLC</t>
  </si>
  <si>
    <t>BOF GA Royal Centre IV LLC</t>
  </si>
  <si>
    <t>BOF GA Lenox Park LLC</t>
  </si>
  <si>
    <t>BOF VA Campus at Sunrise LLC</t>
  </si>
  <si>
    <t>BOF IL O'Hare International Center LLC</t>
  </si>
  <si>
    <t>BOF IL One North LaSalle LLC</t>
  </si>
  <si>
    <t>BOF FL Doral Square LLC</t>
  </si>
  <si>
    <t>(919) 230-4255</t>
  </si>
  <si>
    <t>(702) 431-1035</t>
  </si>
  <si>
    <t>Fountains at Point West</t>
  </si>
  <si>
    <t>1761 Heritage Lane</t>
  </si>
  <si>
    <t>Sylvia Arrezola</t>
  </si>
  <si>
    <t>Sylvia.Arrezola@bridgepm.com</t>
  </si>
  <si>
    <t>Cynthia Adams                  801-716-5432</t>
  </si>
  <si>
    <t>Stacey Manzella                801-716-5780</t>
  </si>
  <si>
    <t>Suzanne Applegate           801-284-2937</t>
  </si>
  <si>
    <t>Tim Culberson</t>
  </si>
  <si>
    <t>St. Petersburg</t>
  </si>
  <si>
    <t>Veranda at Westchase</t>
  </si>
  <si>
    <t>12401 W. Hillsborough Avenue</t>
  </si>
  <si>
    <t>500 110th Avenue N</t>
  </si>
  <si>
    <t>(813) 818-9553</t>
  </si>
  <si>
    <t>(727) 578-2220</t>
  </si>
  <si>
    <t>Estefani Roca</t>
  </si>
  <si>
    <t>eroca@bridgepm.com</t>
  </si>
  <si>
    <t>(714) 750-6771</t>
  </si>
  <si>
    <t>(503) 690-8100</t>
  </si>
  <si>
    <t>The Enclave of East Louisville</t>
  </si>
  <si>
    <t>Michelle</t>
  </si>
  <si>
    <t>Lisa Perry</t>
  </si>
  <si>
    <t>lperry@bridgepm.com</t>
  </si>
  <si>
    <t>Michelle Cockrell              801-716-4505</t>
  </si>
  <si>
    <t>Kylee Beveridge                801-506-1145</t>
  </si>
  <si>
    <t>Jeremy Wash                     801-327-8828</t>
  </si>
  <si>
    <t>Alex Colasuonno               801-506-5091</t>
  </si>
  <si>
    <t>(916) 922-5882</t>
  </si>
  <si>
    <t>SO-FLO Venture, LLC aka International Plaza</t>
  </si>
  <si>
    <t>Hazael Anaya</t>
  </si>
  <si>
    <t>6100 Broken Sound Parkway</t>
  </si>
  <si>
    <t>Heather Farley (DPC)</t>
  </si>
  <si>
    <t>8781 White Swan Drive</t>
  </si>
  <si>
    <t>(704) 535-0225</t>
  </si>
  <si>
    <t>Vertu</t>
  </si>
  <si>
    <t>203</t>
  </si>
  <si>
    <t>1551</t>
  </si>
  <si>
    <t>W&amp;AH Fund II</t>
  </si>
  <si>
    <t>Lakeside Retreat at Peachtree Corners</t>
  </si>
  <si>
    <t>1526</t>
  </si>
  <si>
    <t>Chad.Johnson@bridgepm.com</t>
  </si>
  <si>
    <t>Harmony at Surprise</t>
  </si>
  <si>
    <t>Surprise</t>
  </si>
  <si>
    <r>
      <t xml:space="preserve">Bridges at 9 Mile Station </t>
    </r>
    <r>
      <rPr>
        <b/>
        <sz val="10"/>
        <rFont val="Calibri"/>
        <family val="2"/>
        <scheme val="minor"/>
      </rPr>
      <t>fka Artisan</t>
    </r>
  </si>
  <si>
    <r>
      <t xml:space="preserve">Bridges on Tropicana </t>
    </r>
    <r>
      <rPr>
        <b/>
        <sz val="10"/>
        <rFont val="Calibri"/>
        <family val="2"/>
        <scheme val="minor"/>
      </rPr>
      <t>fka Altura Tropicana</t>
    </r>
  </si>
  <si>
    <r>
      <t xml:space="preserve">Chandler Ridge </t>
    </r>
    <r>
      <rPr>
        <b/>
        <sz val="10"/>
        <rFont val="Calibri"/>
        <family val="2"/>
        <scheme val="minor"/>
      </rPr>
      <t>fka Laguna Village</t>
    </r>
  </si>
  <si>
    <r>
      <t xml:space="preserve">Dallas North Park </t>
    </r>
    <r>
      <rPr>
        <b/>
        <sz val="10"/>
        <rFont val="Calibri"/>
        <family val="2"/>
        <scheme val="minor"/>
      </rPr>
      <t>fka Ashlar</t>
    </r>
  </si>
  <si>
    <r>
      <t xml:space="preserve">Drawbridge Creek </t>
    </r>
    <r>
      <rPr>
        <b/>
        <sz val="10"/>
        <rFont val="Calibri"/>
        <family val="2"/>
        <scheme val="minor"/>
      </rPr>
      <t>fka Landmark at Battleground Park</t>
    </r>
  </si>
  <si>
    <r>
      <t xml:space="preserve">Pointe at Fair Oaks </t>
    </r>
    <r>
      <rPr>
        <b/>
        <sz val="10"/>
        <rFont val="Calibri"/>
        <family val="2"/>
        <scheme val="minor"/>
      </rPr>
      <t>fka Villas de Serenada</t>
    </r>
  </si>
  <si>
    <r>
      <t xml:space="preserve">Sunset 320 </t>
    </r>
    <r>
      <rPr>
        <b/>
        <sz val="10"/>
        <rFont val="Calibri"/>
        <family val="2"/>
        <scheme val="minor"/>
      </rPr>
      <t>fka Retreat at Maple Hill</t>
    </r>
  </si>
  <si>
    <r>
      <t xml:space="preserve">Topaz Springs </t>
    </r>
    <r>
      <rPr>
        <b/>
        <sz val="10"/>
        <rFont val="Calibri"/>
        <family val="2"/>
        <scheme val="minor"/>
      </rPr>
      <t>fka Estates at Westernaire</t>
    </r>
  </si>
  <si>
    <r>
      <t xml:space="preserve">Verraso </t>
    </r>
    <r>
      <rPr>
        <b/>
        <sz val="10"/>
        <rFont val="Calibri"/>
        <family val="2"/>
        <scheme val="minor"/>
      </rPr>
      <t>fka 3055 Las Vegas</t>
    </r>
  </si>
  <si>
    <r>
      <t xml:space="preserve">Walden Lake </t>
    </r>
    <r>
      <rPr>
        <b/>
        <sz val="10"/>
        <rFont val="Calibri"/>
        <family val="2"/>
        <scheme val="minor"/>
      </rPr>
      <t>fka Plantation at Walden Lake</t>
    </r>
  </si>
  <si>
    <t>Adyl Mlinek</t>
  </si>
  <si>
    <t>Adyl.Mlinek@bridgepm.com</t>
  </si>
  <si>
    <t>awalter@bridgepm.com</t>
  </si>
  <si>
    <t>Amberlynn Walter</t>
  </si>
  <si>
    <t>15164 N. 140th Drive</t>
  </si>
  <si>
    <t>3600 Park Lake Lane</t>
  </si>
  <si>
    <t>10700 E. Dartmouth Avenue</t>
  </si>
  <si>
    <t>1212 E. Bethany Home Road</t>
  </si>
  <si>
    <t>Tom Potvien                      801-716-5764</t>
  </si>
  <si>
    <t>Tyler Kerr                           801-716-5403</t>
  </si>
  <si>
    <t>(623) 242-7927</t>
  </si>
  <si>
    <t>(770) 447-6645</t>
  </si>
  <si>
    <t>Melissa Medina</t>
  </si>
  <si>
    <t>Melissa.Medina@bridgepm.com</t>
  </si>
  <si>
    <t>(303) 743-1500</t>
  </si>
  <si>
    <t>(602) 975-3587</t>
  </si>
  <si>
    <t>Tammy Betz                       801-716-4546</t>
  </si>
  <si>
    <t>Mellissa Schultz                801-716-5771</t>
  </si>
  <si>
    <t>Nick Victorio                     801-716-5413</t>
  </si>
  <si>
    <t>Polina Razmyslovich         801-506-5089</t>
  </si>
  <si>
    <t>Jennifer Luikens                801-716-4543</t>
  </si>
  <si>
    <r>
      <t xml:space="preserve">Elevate at Jackson Creek </t>
    </r>
    <r>
      <rPr>
        <b/>
        <sz val="10"/>
        <rFont val="Calibri"/>
        <family val="2"/>
        <scheme val="minor"/>
      </rPr>
      <t>fka Ashford Jackson Creek</t>
    </r>
  </si>
  <si>
    <r>
      <t xml:space="preserve">Bridges at Bayside </t>
    </r>
    <r>
      <rPr>
        <b/>
        <sz val="10"/>
        <rFont val="Calibri"/>
        <family val="2"/>
        <scheme val="minor"/>
      </rPr>
      <t>fka Viera Bayside</t>
    </r>
  </si>
  <si>
    <r>
      <t xml:space="preserve">Palms at South Mountain </t>
    </r>
    <r>
      <rPr>
        <b/>
        <sz val="10"/>
        <rFont val="Calibri"/>
        <family val="2"/>
        <scheme val="minor"/>
      </rPr>
      <t>fka Pointe at the Foothills</t>
    </r>
  </si>
  <si>
    <t>Michael Williams</t>
  </si>
  <si>
    <t>858-888-5387</t>
  </si>
  <si>
    <t>602-275-4100</t>
  </si>
  <si>
    <t>Wayne Clark</t>
  </si>
  <si>
    <t>Aspen Court</t>
  </si>
  <si>
    <t>Autumnwood</t>
  </si>
  <si>
    <t>2305 Ashcroft Lane</t>
  </si>
  <si>
    <t>2409 Fallwood Drive</t>
  </si>
  <si>
    <t>Cobblestone</t>
  </si>
  <si>
    <t>1615 Stoneleigh Court</t>
  </si>
  <si>
    <t>Summit Ridge</t>
  </si>
  <si>
    <t>1604 Ridge Haven Drive</t>
  </si>
  <si>
    <t>VaSean Giddings</t>
  </si>
  <si>
    <t>Tanque Verde</t>
  </si>
  <si>
    <t>Tucson</t>
  </si>
  <si>
    <t>Dale Forest</t>
  </si>
  <si>
    <t>Woodbridge</t>
  </si>
  <si>
    <t>4037</t>
  </si>
  <si>
    <t>14321 Wrangler Lane</t>
  </si>
  <si>
    <t>Brightwood Forest</t>
  </si>
  <si>
    <t>3397 Babbitt Lane</t>
  </si>
  <si>
    <t>(703) 670-6135</t>
  </si>
  <si>
    <t>(817) 953-8420</t>
  </si>
  <si>
    <t>(817) 953-8350</t>
  </si>
  <si>
    <t>(817) 953-8440</t>
  </si>
  <si>
    <t>(520) 886-8469</t>
  </si>
  <si>
    <t>Chad Johnson                    801-285-7301</t>
  </si>
  <si>
    <t>Rachel Mondelli                801-716-5405</t>
  </si>
  <si>
    <t>7671 E. Tanque Verde Road</t>
  </si>
  <si>
    <t>(817) 859-6266</t>
  </si>
  <si>
    <t>Total</t>
  </si>
  <si>
    <t># of Units</t>
  </si>
  <si>
    <t>Grouping / Fund</t>
  </si>
  <si>
    <t>Grouping/ Fund</t>
  </si>
  <si>
    <t>Grouping/Fund</t>
  </si>
  <si>
    <t>Other</t>
  </si>
  <si>
    <t xml:space="preserve">Multifamily Fund III </t>
  </si>
  <si>
    <t>Seniors Housing Fund I</t>
  </si>
  <si>
    <t>Seniors Housing Fund II</t>
  </si>
  <si>
    <t>SH Fund I</t>
  </si>
  <si>
    <t>SH Fund II</t>
  </si>
  <si>
    <t>MF Fund IV</t>
  </si>
  <si>
    <t>MF Fund III</t>
  </si>
  <si>
    <t>Label</t>
  </si>
  <si>
    <t>800 Fairway LLC</t>
  </si>
  <si>
    <t>Westland Park</t>
  </si>
  <si>
    <t>Jennifer.Clavel@bridgepm.com</t>
  </si>
  <si>
    <t>6710 Collins Road</t>
  </si>
  <si>
    <t>1528</t>
  </si>
  <si>
    <t>(904) 778-4445</t>
  </si>
  <si>
    <t>Terance Eady</t>
  </si>
  <si>
    <t>Matt McClimans</t>
  </si>
  <si>
    <t>VaSean.Giddings@bridgepm.com</t>
  </si>
  <si>
    <t>Equestrian</t>
  </si>
  <si>
    <t>Ridgeline</t>
  </si>
  <si>
    <t>Smith &amp; Porter</t>
  </si>
  <si>
    <t>210 Peters Street SW</t>
  </si>
  <si>
    <t>204</t>
  </si>
  <si>
    <t>Theresa Sutliff</t>
  </si>
  <si>
    <t>Theresa.Sutliff@bridgepm.com</t>
  </si>
  <si>
    <t>Elizabeth Freeman</t>
  </si>
  <si>
    <t>Elizabeth.Freeman@bridgepm.com</t>
  </si>
  <si>
    <t>4701 W. Linda Vista Blvd.</t>
  </si>
  <si>
    <t>14501 Caribbean Breeze Drive</t>
  </si>
  <si>
    <t>3980 W. Linda Vista Blvd.</t>
  </si>
  <si>
    <t>1552</t>
  </si>
  <si>
    <t>7400 E. Golf Links Road</t>
  </si>
  <si>
    <t>(813) 533-7228</t>
  </si>
  <si>
    <t>(520) 638-6800</t>
  </si>
  <si>
    <t>(520) 744-7557</t>
  </si>
  <si>
    <t>(520) 790-1774</t>
  </si>
  <si>
    <t>Seniors Housing Fund III</t>
  </si>
  <si>
    <t>MorningStar at RidgeGate</t>
  </si>
  <si>
    <t>MorningStar of Pasadena</t>
  </si>
  <si>
    <t>951 S Fair Oaks Avenue</t>
  </si>
  <si>
    <t>Pasadena</t>
  </si>
  <si>
    <t>SH Fund III</t>
  </si>
  <si>
    <t>(470) 869-3511</t>
  </si>
  <si>
    <t>1553</t>
  </si>
  <si>
    <t>Agave at Twenty Two</t>
  </si>
  <si>
    <t>8485 E. 22nd Street</t>
  </si>
  <si>
    <t>Stockbridge</t>
  </si>
  <si>
    <t>Brianna</t>
  </si>
  <si>
    <t>Waterford Place at Mt. Zion</t>
  </si>
  <si>
    <t>3196 Mt. Zion Road</t>
  </si>
  <si>
    <t>Brianna.Muzi@bridgepm.com</t>
  </si>
  <si>
    <t>(520) 298-8485</t>
  </si>
  <si>
    <t>(770) 389-0064</t>
  </si>
  <si>
    <t>Maria Hayes</t>
  </si>
  <si>
    <t>Maria.Hayes@bridgepm.com</t>
  </si>
  <si>
    <r>
      <t xml:space="preserve">Stoney Trace </t>
    </r>
    <r>
      <rPr>
        <b/>
        <sz val="10"/>
        <rFont val="Calibri"/>
        <family val="2"/>
        <scheme val="minor"/>
      </rPr>
      <t>fka Victoria Park</t>
    </r>
  </si>
  <si>
    <t>Kimberly Finch</t>
  </si>
  <si>
    <t>Kimberly.Finch@bridgepm.com</t>
  </si>
  <si>
    <t>Marcato</t>
  </si>
  <si>
    <t>2697 Troost Avenue</t>
  </si>
  <si>
    <t>(816) 317-0002</t>
  </si>
  <si>
    <r>
      <t xml:space="preserve">Catalina Ridge </t>
    </r>
    <r>
      <rPr>
        <b/>
        <sz val="10"/>
        <rFont val="Calibri"/>
        <family val="2"/>
        <scheme val="minor"/>
      </rPr>
      <t>fka Villa Bugambilias</t>
    </r>
  </si>
  <si>
    <t>Mirna Pineda</t>
  </si>
  <si>
    <t>Mirna.Pineda@bridgepm.com</t>
  </si>
  <si>
    <t>Cove La Mesa</t>
  </si>
  <si>
    <t>La Mesa</t>
  </si>
  <si>
    <t>Devin.Matthijssen@bridgepm.com</t>
  </si>
  <si>
    <t>7400 Parkway Drive</t>
  </si>
  <si>
    <t>02169</t>
  </si>
  <si>
    <t>Accent on Decatur</t>
  </si>
  <si>
    <t>Accent on Rainbow</t>
  </si>
  <si>
    <t>Accent on Sahara</t>
  </si>
  <si>
    <t>1554</t>
  </si>
  <si>
    <t>Joanne Barajas</t>
  </si>
  <si>
    <t>jbarajas@bridgepm.com</t>
  </si>
  <si>
    <t>(702) 873-3998</t>
  </si>
  <si>
    <t>(702) 877-0111</t>
  </si>
  <si>
    <t>(702) 457-9055</t>
  </si>
  <si>
    <t>2950 S. Decatur Blvd.</t>
  </si>
  <si>
    <t>6666 W. Washington Avenue</t>
  </si>
  <si>
    <t>4801 E. Sahara Avenue</t>
  </si>
  <si>
    <t>(619) 464-8554</t>
  </si>
  <si>
    <r>
      <t xml:space="preserve">Caribbean Breeze </t>
    </r>
    <r>
      <rPr>
        <b/>
        <sz val="10"/>
        <rFont val="Calibri"/>
        <family val="2"/>
        <scheme val="minor"/>
      </rPr>
      <t>fka Radius Palms</t>
    </r>
  </si>
  <si>
    <t>Brandon Binsfield</t>
  </si>
  <si>
    <t>Gateway</t>
  </si>
  <si>
    <t>Gaithersburg</t>
  </si>
  <si>
    <t>1555</t>
  </si>
  <si>
    <t>1557</t>
  </si>
  <si>
    <t>Heron Walk</t>
  </si>
  <si>
    <t>Sarah Stewart</t>
  </si>
  <si>
    <t>Sarah.Stewart@bridgepm.com</t>
  </si>
  <si>
    <t>925 Clopper Road</t>
  </si>
  <si>
    <t>7400 Powers Avenue</t>
  </si>
  <si>
    <t>6615 The Lakes Drive</t>
  </si>
  <si>
    <t>(301) 948-2580</t>
  </si>
  <si>
    <t>(904) 737-5870</t>
  </si>
  <si>
    <t>(919) 847-1516</t>
  </si>
  <si>
    <t>BVM</t>
  </si>
  <si>
    <t>ROC III Fairlead Embassy Row Owner LLC  Bldg. 3</t>
  </si>
  <si>
    <t>ROC III Fairlead Embassy Row Owner LLC  Bldg. 4</t>
  </si>
  <si>
    <t>ROC III Fairlead Embassy Row Owner LLC  Bldg. 5</t>
  </si>
  <si>
    <t>ROC III Fairlead Embassy Row Owner LLC  Bldg. 6</t>
  </si>
  <si>
    <t>ROC II Fairlead Gran Park at the Avenues One LLC</t>
  </si>
  <si>
    <t>ROC II Fairlead Gran Park at the Avenues Two LLC</t>
  </si>
  <si>
    <t>ROC II Fairlead Gran Park at the Avenues Three LLC</t>
  </si>
  <si>
    <t>10199 Southside Blvd.</t>
  </si>
  <si>
    <t>7406 Fullerton Street</t>
  </si>
  <si>
    <t>11700 Great Oaks Way</t>
  </si>
  <si>
    <t>11180 Sunrise Valley Drive</t>
  </si>
  <si>
    <t>11190 Sunrise Valley Drive</t>
  </si>
  <si>
    <t>10275 West Higgins Road</t>
  </si>
  <si>
    <t>1626 Cole Boulevard</t>
  </si>
  <si>
    <t>1819 Denver West Drive</t>
  </si>
  <si>
    <t>C0200701</t>
  </si>
  <si>
    <t>C0200702</t>
  </si>
  <si>
    <t>3655 Brookside Parkway</t>
  </si>
  <si>
    <t>15155 Richmond Avenue</t>
  </si>
  <si>
    <t>Broadmoor Village</t>
  </si>
  <si>
    <t>3375 West 7800 South</t>
  </si>
  <si>
    <t>West Jordan</t>
  </si>
  <si>
    <t>Tree Top</t>
  </si>
  <si>
    <t>1328 Steinbeck Drive</t>
  </si>
  <si>
    <t>Stacii Holmes</t>
  </si>
  <si>
    <t>Stacii.Holmes@bridgepm.com</t>
  </si>
  <si>
    <r>
      <t xml:space="preserve">Revive at 9 Mile Station </t>
    </r>
    <r>
      <rPr>
        <b/>
        <sz val="10"/>
        <rFont val="Calibri"/>
        <family val="2"/>
        <scheme val="minor"/>
      </rPr>
      <t>fka Pembrooke on the Green</t>
    </r>
  </si>
  <si>
    <t>(281) 584-0004</t>
  </si>
  <si>
    <t>(801) 288-2522</t>
  </si>
  <si>
    <t>1558</t>
  </si>
  <si>
    <t>Mark Brown</t>
  </si>
  <si>
    <t>BOF NC Somerset Corporate Center LLC - Center</t>
  </si>
  <si>
    <t>BOF NC Somerset Corporate Center LLC - Place</t>
  </si>
  <si>
    <r>
      <t xml:space="preserve">Bridges at North Hills </t>
    </r>
    <r>
      <rPr>
        <b/>
        <sz val="10"/>
        <rFont val="Calibri"/>
        <family val="2"/>
        <scheme val="minor"/>
      </rPr>
      <t>fka Willow Creek North Ridge</t>
    </r>
  </si>
  <si>
    <r>
      <t xml:space="preserve">Park West </t>
    </r>
    <r>
      <rPr>
        <b/>
        <sz val="10"/>
        <rFont val="Calibri"/>
        <family val="2"/>
        <scheme val="minor"/>
      </rPr>
      <t>fka Arium Park West</t>
    </r>
  </si>
  <si>
    <t>Chrissy</t>
  </si>
  <si>
    <t>Chrissy.Lucy@bridgepm.com</t>
  </si>
  <si>
    <t>C0200802</t>
  </si>
  <si>
    <t>C0200803</t>
  </si>
  <si>
    <t>C0200804</t>
  </si>
  <si>
    <t>C0200805</t>
  </si>
  <si>
    <t>Malvern</t>
  </si>
  <si>
    <t>200 Lindenwood Drive</t>
  </si>
  <si>
    <t>300 Lindenwood Drive</t>
  </si>
  <si>
    <t>301 Lindenwood Drive</t>
  </si>
  <si>
    <t>101 Lindenwood Drive</t>
  </si>
  <si>
    <t>Rosehill Preserve</t>
  </si>
  <si>
    <t>Retreat at Crosstown</t>
  </si>
  <si>
    <t>Riverview</t>
  </si>
  <si>
    <t>Peoria</t>
  </si>
  <si>
    <t>4055</t>
  </si>
  <si>
    <t>Vue at Baymeadows</t>
  </si>
  <si>
    <t>Parc at 980</t>
  </si>
  <si>
    <t>4052</t>
  </si>
  <si>
    <t>Lawrenceville</t>
  </si>
  <si>
    <t>Shadow Ridge</t>
  </si>
  <si>
    <t>Riverdale</t>
  </si>
  <si>
    <t>5132 Prairie Clover Trail</t>
  </si>
  <si>
    <t>Galeria del Rio</t>
  </si>
  <si>
    <t>980 Walther Blvd. NW</t>
  </si>
  <si>
    <t>9201 N. 83rd Avenue</t>
  </si>
  <si>
    <t>(623) 215-4635</t>
  </si>
  <si>
    <t>10301 Marsh Harbor Way</t>
  </si>
  <si>
    <t>(813) 622-7229</t>
  </si>
  <si>
    <t>5870 Sundown Circle</t>
  </si>
  <si>
    <t>(407) 281-4011</t>
  </si>
  <si>
    <t>950 Lake Ridge Parkway</t>
  </si>
  <si>
    <t>(919) 876-1699</t>
  </si>
  <si>
    <t>(904) 363-8291</t>
  </si>
  <si>
    <t>8335 Freedom Crossing Trail</t>
  </si>
  <si>
    <t>Altitude on Fifth</t>
  </si>
  <si>
    <t>Brian.Hope@bridgepm.com</t>
  </si>
  <si>
    <t>Faith.Emmett@bridgepm.com</t>
  </si>
  <si>
    <t>whitney.casella@bridgeig.com</t>
  </si>
  <si>
    <t>Chris</t>
  </si>
  <si>
    <t>Arcadia on 49th</t>
  </si>
  <si>
    <t>MF Fund V</t>
  </si>
  <si>
    <t>Fox Valley Villages</t>
  </si>
  <si>
    <t>District at Fiesta Park</t>
  </si>
  <si>
    <t>Stacey</t>
  </si>
  <si>
    <t>4902 E. Thomas Road</t>
  </si>
  <si>
    <t>1033 S. Longmore</t>
  </si>
  <si>
    <t>710 S. Eola Road</t>
  </si>
  <si>
    <t>Viviana Vilches</t>
  </si>
  <si>
    <t>Viviana.Vilches@bridgepm.com</t>
  </si>
  <si>
    <t>Juanita Gray</t>
  </si>
  <si>
    <t>jgray@bridgepm.com</t>
  </si>
  <si>
    <t>Evelyn Martinez</t>
  </si>
  <si>
    <t>Evelyn.Martinez@bridgepm.com</t>
  </si>
  <si>
    <t>Natalia Guerrero</t>
  </si>
  <si>
    <t>Natalia.Guerrero@bridgepm.com</t>
  </si>
  <si>
    <t>(602) 840-6780</t>
  </si>
  <si>
    <t>m05001</t>
  </si>
  <si>
    <t>m05002</t>
  </si>
  <si>
    <t>Park at Tara Lake</t>
  </si>
  <si>
    <t>m05003</t>
  </si>
  <si>
    <t>Jonesboro</t>
  </si>
  <si>
    <t>m05004</t>
  </si>
  <si>
    <t>Vinings at Hunter's Green</t>
  </si>
  <si>
    <t>8801 Hunters Lake Drive</t>
  </si>
  <si>
    <t>7545 Tara Road</t>
  </si>
  <si>
    <t>Marcy</t>
  </si>
  <si>
    <t>Marcy.Cheatham@bridgepm.com</t>
  </si>
  <si>
    <t>Marcy Cheatham              801-284-2932</t>
  </si>
  <si>
    <t>Andrea Garcia</t>
  </si>
  <si>
    <t>Andrea.Garcia@bridgepm.com</t>
  </si>
  <si>
    <t>Sparcle Brown</t>
  </si>
  <si>
    <t>Sparcle.Brown@bridgepm.com</t>
  </si>
  <si>
    <t>9422 Cleveland Avenue</t>
  </si>
  <si>
    <t>d02001</t>
  </si>
  <si>
    <t>Debt Fund II</t>
  </si>
  <si>
    <t>(480) 969-1313</t>
  </si>
  <si>
    <t>(630) 851-6464</t>
  </si>
  <si>
    <t>(816) 997-9141</t>
  </si>
  <si>
    <t>(770) 237-3609</t>
  </si>
  <si>
    <t>(770) 472-5228</t>
  </si>
  <si>
    <t>(770) 997-1972</t>
  </si>
  <si>
    <t>(813) 973-0771</t>
  </si>
  <si>
    <t>Nicole.McTootle@bridgepm.com</t>
  </si>
  <si>
    <t>Nicole</t>
  </si>
  <si>
    <t>Meadow Ridge</t>
  </si>
  <si>
    <t>m05006</t>
  </si>
  <si>
    <t>Parkway Club</t>
  </si>
  <si>
    <t>w02012</t>
  </si>
  <si>
    <t>El Cajon</t>
  </si>
  <si>
    <t>Lakeside Casitas</t>
  </si>
  <si>
    <t>w02015</t>
  </si>
  <si>
    <t>Ashley Ferguson</t>
  </si>
  <si>
    <t>Ashley.Ferguson@bridgepm.com</t>
  </si>
  <si>
    <t>Raquel Sanchez</t>
  </si>
  <si>
    <t>Raquel.Sanchez@bridgepm.com</t>
  </si>
  <si>
    <t>Siboney Ayala</t>
  </si>
  <si>
    <t>Siboney.Ayala@bridgepm.com</t>
  </si>
  <si>
    <t>Maria Alvarez</t>
  </si>
  <si>
    <t>Maria.Alvarez@bridgepm.com</t>
  </si>
  <si>
    <t>8250 E. Golf Links Road</t>
  </si>
  <si>
    <t>5055 S. Lindell Road</t>
  </si>
  <si>
    <t>1237 Graves Avenue</t>
  </si>
  <si>
    <t>(520) 885-3965</t>
  </si>
  <si>
    <t>(702) 876-2526</t>
  </si>
  <si>
    <t>(619) 447-4447</t>
  </si>
  <si>
    <t>Hampton Park</t>
  </si>
  <si>
    <t>Retreat at Stonecrest</t>
  </si>
  <si>
    <t>Solano Springs</t>
  </si>
  <si>
    <t>Vernola Marketplace</t>
  </si>
  <si>
    <t>Amanda.Welk@bridgepm.com</t>
  </si>
  <si>
    <t>Avondale</t>
  </si>
  <si>
    <t>Lithonia</t>
  </si>
  <si>
    <t>Scottsdale Entrada</t>
  </si>
  <si>
    <t>Scottsdale</t>
  </si>
  <si>
    <t>Jurupa Valley</t>
  </si>
  <si>
    <t>OZ Fund II</t>
  </si>
  <si>
    <t>Amanda</t>
  </si>
  <si>
    <t>m05007</t>
  </si>
  <si>
    <t>m05008</t>
  </si>
  <si>
    <t>w02014</t>
  </si>
  <si>
    <t>w02016</t>
  </si>
  <si>
    <t>w02017</t>
  </si>
  <si>
    <t>(520) 882-6496</t>
  </si>
  <si>
    <t>(520) 573-0415</t>
  </si>
  <si>
    <t>(520) 298-4007</t>
  </si>
  <si>
    <t>(951) 554-1360</t>
  </si>
  <si>
    <t>102 S. 4th Avenue</t>
  </si>
  <si>
    <t>8600 E. Old Spanish Trail</t>
  </si>
  <si>
    <t>40 Amanda Drive</t>
  </si>
  <si>
    <t>2800 S. Mission Road</t>
  </si>
  <si>
    <t>168 E. Midvillage Blvd.</t>
  </si>
  <si>
    <t>6340 S. Santa Clara Avenue</t>
  </si>
  <si>
    <t>6770 Pats Ranch Road</t>
  </si>
  <si>
    <t>Treddie Knight</t>
  </si>
  <si>
    <t>tknight@bridgepm.com</t>
  </si>
  <si>
    <t>JoAnna Esparza-Mora</t>
  </si>
  <si>
    <t>JoAnna.Esparza-Mora@bridgepm.com</t>
  </si>
  <si>
    <t>Rosanne Frausto</t>
  </si>
  <si>
    <t>Rosanne.Frausto@bridgepm.com</t>
  </si>
  <si>
    <t>Jadelyn.Cabiles@bridgepm.com</t>
  </si>
  <si>
    <r>
      <t xml:space="preserve">Seven Skies </t>
    </r>
    <r>
      <rPr>
        <b/>
        <sz val="10"/>
        <rFont val="Calibri"/>
        <family val="2"/>
        <scheme val="minor"/>
      </rPr>
      <t>fka Alta Vue</t>
    </r>
  </si>
  <si>
    <t>Chris Garcia                      801-290-3726</t>
  </si>
  <si>
    <t>BSL Regional</t>
  </si>
  <si>
    <t>Summer Breeze</t>
  </si>
  <si>
    <t>351 Wilmington Island Rd</t>
  </si>
  <si>
    <t>Savannah</t>
  </si>
  <si>
    <t>Fleming Farms</t>
  </si>
  <si>
    <t>4670 Bellewood Dr SE</t>
  </si>
  <si>
    <t>Huntsville</t>
  </si>
  <si>
    <t>Caryl Barnes</t>
  </si>
  <si>
    <t>Caryl.Barnes@bridgeig.com</t>
  </si>
  <si>
    <t>(407) 255-2225</t>
  </si>
  <si>
    <t>8260 Willow Oaks Corporate Drive</t>
  </si>
  <si>
    <t>Fairfax</t>
  </si>
  <si>
    <t>Ana Fannon</t>
  </si>
  <si>
    <t>Carlos Monroy</t>
  </si>
  <si>
    <t>Meritage</t>
  </si>
  <si>
    <t>Vallejo</t>
  </si>
  <si>
    <t>Dunwoody Village</t>
  </si>
  <si>
    <t>Saddle Ridge</t>
  </si>
  <si>
    <t>Fullerton Hills</t>
  </si>
  <si>
    <t>Fullerton</t>
  </si>
  <si>
    <t>Loma Vista</t>
  </si>
  <si>
    <t>Stonegate</t>
  </si>
  <si>
    <t>Viridian Palms</t>
  </si>
  <si>
    <t>Stillwater</t>
  </si>
  <si>
    <t>Haven at Water's Edge</t>
  </si>
  <si>
    <t>Burnsville</t>
  </si>
  <si>
    <t>Elizabeth</t>
  </si>
  <si>
    <t>Elizabeth.Montano@bridgepm.com</t>
  </si>
  <si>
    <t>Jennifer C.</t>
  </si>
  <si>
    <t>2311 Dunwoody Crossing</t>
  </si>
  <si>
    <t>m05009</t>
  </si>
  <si>
    <t>m05010</t>
  </si>
  <si>
    <t>m05014</t>
  </si>
  <si>
    <t>8415 N. Armenia Avenue</t>
  </si>
  <si>
    <t>m05011</t>
  </si>
  <si>
    <t>1200 W. Cheyenne Avenue N</t>
  </si>
  <si>
    <t>m05012</t>
  </si>
  <si>
    <t>5075 Spyglass Hill Drive</t>
  </si>
  <si>
    <t>m05013</t>
  </si>
  <si>
    <t>2675 S. Nellis Blvd.</t>
  </si>
  <si>
    <t>w02018</t>
  </si>
  <si>
    <t>55 Valle Vista Avenue</t>
  </si>
  <si>
    <t>w02020</t>
  </si>
  <si>
    <t>1505 E. Burnsville Parkway</t>
  </si>
  <si>
    <t>m05005</t>
  </si>
  <si>
    <t>450 W. Cool Drive</t>
  </si>
  <si>
    <t>Oro Valley</t>
  </si>
  <si>
    <t>w02022</t>
  </si>
  <si>
    <t>7711 N. 51st Avenue</t>
  </si>
  <si>
    <t>10555 W. Jewell Avenue</t>
  </si>
  <si>
    <t>Joel Dossantos</t>
  </si>
  <si>
    <t>Joel.Dossantos@bridgepm.com</t>
  </si>
  <si>
    <t>Angela Smith</t>
  </si>
  <si>
    <t>Angela.Smith@bridgepm.com</t>
  </si>
  <si>
    <t>Erica Rivera</t>
  </si>
  <si>
    <t>Erica.Rivera@bridgepm.com</t>
  </si>
  <si>
    <t>Jennifer Clavel                  801-285-7324</t>
  </si>
  <si>
    <t>z0200101</t>
  </si>
  <si>
    <t>w02019.1</t>
  </si>
  <si>
    <t>w02019.2</t>
  </si>
  <si>
    <t>(770) 452-7660</t>
  </si>
  <si>
    <t>(623) 932-9450</t>
  </si>
  <si>
    <t>(714) 870-8040</t>
  </si>
  <si>
    <t>(702) 657-6238</t>
  </si>
  <si>
    <t>(707) 644-3322</t>
  </si>
  <si>
    <t>(520) 742-0404</t>
  </si>
  <si>
    <t>(623) 939-1851</t>
  </si>
  <si>
    <t>(720) 594-3562</t>
  </si>
  <si>
    <t>(952) 890-8767</t>
  </si>
  <si>
    <t>(770) 482-3887</t>
  </si>
  <si>
    <t>(702) 641-2501</t>
  </si>
  <si>
    <t>Waterfront Phase 1</t>
  </si>
  <si>
    <t>Waterfront Phase 2</t>
  </si>
  <si>
    <t>(813) 902-3065</t>
  </si>
  <si>
    <t>(702) 457-1838</t>
  </si>
  <si>
    <t>6460 E. McDowell Road</t>
  </si>
  <si>
    <t>Parc Roundtree Ranch</t>
  </si>
  <si>
    <t>Christine Luera</t>
  </si>
  <si>
    <t>Christine.Luera@bridgepm.com</t>
  </si>
  <si>
    <t>Geneva Ballerstein</t>
  </si>
  <si>
    <t>Geneva.Ballerstein@bridgepm.com</t>
  </si>
  <si>
    <t>Roselynn Sanders</t>
  </si>
  <si>
    <t>Roselynn.Sanders@bridgepm.com</t>
  </si>
  <si>
    <t>Priscilla Baidu</t>
  </si>
  <si>
    <t>Priscilla.Baidu@bridgepm.com</t>
  </si>
  <si>
    <t>Central Flats</t>
  </si>
  <si>
    <t>m05015</t>
  </si>
  <si>
    <t>m05016</t>
  </si>
  <si>
    <t>w02021</t>
  </si>
  <si>
    <t>Kent</t>
  </si>
  <si>
    <t>9350 Excelsior Blvd</t>
  </si>
  <si>
    <t>Hopkins</t>
  </si>
  <si>
    <t>9380 Excelsior Blvd</t>
  </si>
  <si>
    <t>Brenda Grams</t>
  </si>
  <si>
    <t>brenda.grams@bridgeig.com</t>
  </si>
  <si>
    <t>Patrick Chambers</t>
  </si>
  <si>
    <t>Daniel Huckeby</t>
  </si>
  <si>
    <t>Daniel.Huckeby@bridgepm.com</t>
  </si>
  <si>
    <t>Isel De Saab</t>
  </si>
  <si>
    <t>Isel.DeSaab@bridgepm.com</t>
  </si>
  <si>
    <t>4300 Horizon N Parkway</t>
  </si>
  <si>
    <t>1024 Central Avenue N</t>
  </si>
  <si>
    <t>4200 Horizon N Parkway</t>
  </si>
  <si>
    <t>(972) 735-1300</t>
  </si>
  <si>
    <t>(253) 854-1136</t>
  </si>
  <si>
    <t>(972) 371-5630</t>
  </si>
  <si>
    <t>(385) 422-8061</t>
  </si>
  <si>
    <t>Allure North Dallas</t>
  </si>
  <si>
    <t>Essence North Dallas</t>
  </si>
  <si>
    <t>Suisin City</t>
  </si>
  <si>
    <r>
      <t xml:space="preserve">Bridges on Sunset </t>
    </r>
    <r>
      <rPr>
        <b/>
        <sz val="10"/>
        <rFont val="Calibri"/>
        <family val="2"/>
        <scheme val="minor"/>
      </rPr>
      <t>fka ReNew on Sunset</t>
    </r>
  </si>
  <si>
    <t>Ryan Johnson</t>
  </si>
  <si>
    <t>Jalanae Cousin</t>
  </si>
  <si>
    <t>Jalanae.Cousin@bridgepm.com</t>
  </si>
  <si>
    <t>Nia Hendricks</t>
  </si>
  <si>
    <t>Nia.Hendricks@bridgepm.com</t>
  </si>
  <si>
    <t>w02024</t>
  </si>
  <si>
    <t>766 Sunset Avenue</t>
  </si>
  <si>
    <t>(707) 702-5415</t>
  </si>
  <si>
    <t>Archer</t>
  </si>
  <si>
    <t>m05020</t>
  </si>
  <si>
    <t>Crystal Creek</t>
  </si>
  <si>
    <t>m05018</t>
  </si>
  <si>
    <t>m05019</t>
  </si>
  <si>
    <t>Indigo Park</t>
  </si>
  <si>
    <t>Albuquerque</t>
  </si>
  <si>
    <t>m05017</t>
  </si>
  <si>
    <t>Villages at Metro Center</t>
  </si>
  <si>
    <t>817 Fulton Avenue</t>
  </si>
  <si>
    <t>10 E. Bell Road</t>
  </si>
  <si>
    <t>7600 Montgomery Blvd. NE</t>
  </si>
  <si>
    <t>9652 31st Avenue</t>
  </si>
  <si>
    <t>1277 Lenox Park, Suite 200</t>
  </si>
  <si>
    <t>(916) 482-8780</t>
  </si>
  <si>
    <t>(505) 294-1439</t>
  </si>
  <si>
    <t>Katie Gallegos</t>
  </si>
  <si>
    <t>Katie.Gallegos@bridgepm.com</t>
  </si>
  <si>
    <t>(602) 863-0202</t>
  </si>
  <si>
    <t>Ryan Paulsen</t>
  </si>
  <si>
    <t>Ryan.Paulsen@bridgepm.com</t>
  </si>
  <si>
    <t>Tisa Glover</t>
  </si>
  <si>
    <t>Tisa.Glover@bridgepm.com</t>
  </si>
  <si>
    <t>Carrie Simpson</t>
  </si>
  <si>
    <t>Brian</t>
  </si>
  <si>
    <t>Crystal Sampson</t>
  </si>
  <si>
    <t>Crystal.Sampson@bridgepm.com</t>
  </si>
  <si>
    <t>Adrian Redding</t>
  </si>
  <si>
    <t>Adrian.Redding@bridgepm.com</t>
  </si>
  <si>
    <t>Lucretia Sayers</t>
  </si>
  <si>
    <t>Lucretia.Sayers@bridgepm.com</t>
  </si>
  <si>
    <r>
      <t xml:space="preserve">Parc at Creekside </t>
    </r>
    <r>
      <rPr>
        <b/>
        <sz val="10"/>
        <rFont val="Calibri"/>
        <family val="2"/>
        <scheme val="minor"/>
      </rPr>
      <t>fka Nob Hill</t>
    </r>
  </si>
  <si>
    <t>Arbor Village</t>
  </si>
  <si>
    <t>839 Shadow Elm Drive</t>
  </si>
  <si>
    <t>m05021</t>
  </si>
  <si>
    <t>Cassandra</t>
  </si>
  <si>
    <t>Maria Godoy</t>
  </si>
  <si>
    <t>Maria.Godoy@bridgepm.com</t>
  </si>
  <si>
    <t>(704) 527-8186</t>
  </si>
  <si>
    <t>Tiesha Quinones</t>
  </si>
  <si>
    <t>Tiesha.Quinones@bridgepm.com</t>
  </si>
  <si>
    <t>Andrea Duarte</t>
  </si>
  <si>
    <t>Andrea.Duarte@bridgepm.com</t>
  </si>
  <si>
    <t>Harvest Home &amp; Inwood Crossing</t>
  </si>
  <si>
    <t>The Terrace at Chestnut Hill</t>
  </si>
  <si>
    <t>Thomas Circle</t>
  </si>
  <si>
    <t>The Grande at Laumeier Park</t>
  </si>
  <si>
    <t>Bear Creek</t>
  </si>
  <si>
    <t>State Street</t>
  </si>
  <si>
    <t>The Grande at Creve Coeur</t>
  </si>
  <si>
    <t>The Grande at Chesterfield</t>
  </si>
  <si>
    <t>Cassandra Castillo            801-506-1468</t>
  </si>
  <si>
    <t>Tommy Zauder                  801-284-2953</t>
  </si>
  <si>
    <t>Tommy.Zauder@bridgepm.com</t>
  </si>
  <si>
    <t>Property Email</t>
  </si>
  <si>
    <t>abbingtonheights@bridgepm.com</t>
  </si>
  <si>
    <t>accentdecatur@bridgepm.com</t>
  </si>
  <si>
    <t>accentrainbow@bridgepm.com</t>
  </si>
  <si>
    <t>accentsahara@bridgepm.com</t>
  </si>
  <si>
    <t>agavetwentytwo@bridgepm.com</t>
  </si>
  <si>
    <t>allure@bridgepm.com</t>
  </si>
  <si>
    <t>altitudeon5th@bridgepm.com</t>
  </si>
  <si>
    <t>arcadiaon49th@bridgepm.com</t>
  </si>
  <si>
    <t>arborvillage@bridgepm.com</t>
  </si>
  <si>
    <t>archer@bridgepm.com</t>
  </si>
  <si>
    <t>array@bridgepm.com</t>
  </si>
  <si>
    <t>aspencourt@bridgepm.com</t>
  </si>
  <si>
    <t>autumnwood@bridgepm.com</t>
  </si>
  <si>
    <t>bellavista@bridgepm.com</t>
  </si>
  <si>
    <t>belmontduckcreek@bridgepm.com</t>
  </si>
  <si>
    <t>bridgesat9milestation@bridgepm.com</t>
  </si>
  <si>
    <t>bridgesatbayside@bridgepm.com</t>
  </si>
  <si>
    <t>bridgesatnorthhills@bridgepm.com</t>
  </si>
  <si>
    <t>bridgesonsunset@bridgepm.com</t>
  </si>
  <si>
    <t>bridgesontropicana@bridgepm.com</t>
  </si>
  <si>
    <t>brightwoodforest@bridgepm.com</t>
  </si>
  <si>
    <t>broadmoor@bridgepm.com</t>
  </si>
  <si>
    <t>brookstone@bridgepm.com</t>
  </si>
  <si>
    <t>cambria@bridgepm.com</t>
  </si>
  <si>
    <t>caribbeanbreeze@bridgepm.com</t>
  </si>
  <si>
    <t>carrollwoodstation@bridgepm.com</t>
  </si>
  <si>
    <t>catalinaridge@bridgepm.com</t>
  </si>
  <si>
    <t>centralflats@bridgepm.com</t>
  </si>
  <si>
    <t>chandlerridge@bridgepm.com</t>
  </si>
  <si>
    <t>chapelhill@bridgepm.com</t>
  </si>
  <si>
    <t>theclub@bridgepm.com</t>
  </si>
  <si>
    <t>cobblestone@bridgepm.com</t>
  </si>
  <si>
    <t>cornersat1700@bridgepm.com</t>
  </si>
  <si>
    <t>cottagestopeka@bridgepm.com</t>
  </si>
  <si>
    <t>clubverandas@bridgepm.com</t>
  </si>
  <si>
    <t>thecove@bridgepm.com</t>
  </si>
  <si>
    <t>thecreekat2645@bridgepm.com</t>
  </si>
  <si>
    <t>crystalcreek@bridgepm.com</t>
  </si>
  <si>
    <t>crystalview@bridgepm.com</t>
  </si>
  <si>
    <t>daleforest@bridgepm.com</t>
  </si>
  <si>
    <t>dallasnorthpark@bridgepm.com</t>
  </si>
  <si>
    <t>districtatfiestapark@bridgepm.com</t>
  </si>
  <si>
    <t>drawbridgecreek@bridgepm.com</t>
  </si>
  <si>
    <t>dunwoodyvillage@bridgepm.com</t>
  </si>
  <si>
    <t>edgewater@bridgepm.com</t>
  </si>
  <si>
    <t>edgewateratsandysprings@bridgepm.com</t>
  </si>
  <si>
    <t>elevateatjacksoncreek@bridgepm.com</t>
  </si>
  <si>
    <t>equestrian@bridgepm.com</t>
  </si>
  <si>
    <t>espritcherrycreek@bridgepm.com</t>
  </si>
  <si>
    <t>essence@bridgepm.com</t>
  </si>
  <si>
    <t>fountainsatpintwest@bridgepm.com</t>
  </si>
  <si>
    <t>foxvalleyvillages@bridgepm.com</t>
  </si>
  <si>
    <t>fullertonhills@bridgepm.com</t>
  </si>
  <si>
    <t>galeriadelrio@bridgepm.com</t>
  </si>
  <si>
    <t>gatewayatgaithersburg@bridgepm.com</t>
  </si>
  <si>
    <t>grammercy@bridgepm.com</t>
  </si>
  <si>
    <t>grandstand@bridgepm.com</t>
  </si>
  <si>
    <t>hamptonpark@bridgepm.com</t>
  </si>
  <si>
    <t>harmonyatsurprise@bridgepm.com</t>
  </si>
  <si>
    <t>havenwatersedge@bridgepm.com</t>
  </si>
  <si>
    <t>heatherstone@bridgepm.com</t>
  </si>
  <si>
    <t>helix@bridgepm.com</t>
  </si>
  <si>
    <t>heronwalk@bridgepm.com</t>
  </si>
  <si>
    <t>hiddencreek@bridgepm.com</t>
  </si>
  <si>
    <t>indigopark@bridgepm.com</t>
  </si>
  <si>
    <t>laketivoli@bridgepm.com</t>
  </si>
  <si>
    <t>lakesidecasitas@bridgepm.com</t>
  </si>
  <si>
    <t>lakesideretreat@bridgepm.com</t>
  </si>
  <si>
    <t>laurelhills@bridgepm.com</t>
  </si>
  <si>
    <t>libertycreek@bridgepm.com</t>
  </si>
  <si>
    <t>lomavista@bridgepm.com</t>
  </si>
  <si>
    <t>lore@bridgepm.com</t>
  </si>
  <si>
    <t>marcato@bridgepm.com</t>
  </si>
  <si>
    <t>meadowridge@bridgepm.com</t>
  </si>
  <si>
    <t>meritage@bridgepm.com</t>
  </si>
  <si>
    <t>midpointe@bridgepm.com</t>
  </si>
  <si>
    <t>monaco@brigepm.com</t>
  </si>
  <si>
    <t>palmsatsouthmountain@bridgepm.com</t>
  </si>
  <si>
    <t>parc980@bridgepm.com</t>
  </si>
  <si>
    <t>parcatcreekside@bridgepm.com</t>
  </si>
  <si>
    <t>parcroundtree@bridgepm.com</t>
  </si>
  <si>
    <t>park2300@bridgepm.com</t>
  </si>
  <si>
    <t>parkattaralake@bridgepm.com</t>
  </si>
  <si>
    <t>parkonwindyhill@bridgepm.com</t>
  </si>
  <si>
    <t>parkwest@bridgepm.com</t>
  </si>
  <si>
    <t>parkside@bridgepm.com</t>
  </si>
  <si>
    <t>parkvueflats@bridgepm.com</t>
  </si>
  <si>
    <t>parkwayclub@bridgepm.com</t>
  </si>
  <si>
    <t>pointefairoaks@bridgepm.com</t>
  </si>
  <si>
    <t>reflectionslake@bridgepm.com</t>
  </si>
  <si>
    <t>ranchobelago@bridgepm.com</t>
  </si>
  <si>
    <t>reserveatriverwalk@bridgepm.com</t>
  </si>
  <si>
    <t>retreatcrosstown@bridgepm.com</t>
  </si>
  <si>
    <t>retreatatstonecrest@bridgepm.com</t>
  </si>
  <si>
    <t>revive9mile@bridgepm.com</t>
  </si>
  <si>
    <t>ridgeline@bridgepm.com</t>
  </si>
  <si>
    <t>rosehill@bridgepm.com</t>
  </si>
  <si>
    <t>saddleridge@bridgepm.com</t>
  </si>
  <si>
    <t>sanmateo@bridgepm.com</t>
  </si>
  <si>
    <t>saratogaridge@bridgepm.com</t>
  </si>
  <si>
    <t>scottsdaleentrada@bridgepm.com</t>
  </si>
  <si>
    <t>sevenskies@bridgepm.com</t>
  </si>
  <si>
    <t>shadowridge@bridgepm.com</t>
  </si>
  <si>
    <t>smithandporter@bridgepm.com</t>
  </si>
  <si>
    <t>solanosprings@bridgepm.com</t>
  </si>
  <si>
    <t>springforest@bridgepm.com</t>
  </si>
  <si>
    <t>springparc@bridgepm.com</t>
  </si>
  <si>
    <t>stillwater@bridgepm.com</t>
  </si>
  <si>
    <t>stonegate@bridgepm.com</t>
  </si>
  <si>
    <t>stoneytrace@bridgepm.com</t>
  </si>
  <si>
    <t>summitridge@bridgepm.com</t>
  </si>
  <si>
    <t>sunset320@bridgepm.com</t>
  </si>
  <si>
    <t>tanqueverde@bridgepm.com</t>
  </si>
  <si>
    <t>theterraces@bridgepm.com</t>
  </si>
  <si>
    <t>topazsprings@bridgepm.com</t>
  </si>
  <si>
    <t>treetop@bridgepm.com</t>
  </si>
  <si>
    <t>verandawestchase@bridgepm.com</t>
  </si>
  <si>
    <t>vernola@bridgepm.com</t>
  </si>
  <si>
    <t>veronaparkapts@bridgepm.com</t>
  </si>
  <si>
    <t>verrasoapts@bridgepm.com</t>
  </si>
  <si>
    <t>vertu@bridgepm.com</t>
  </si>
  <si>
    <t>villagesatgateway@bridgepm.com</t>
  </si>
  <si>
    <t>viningsathuntersgreen@bridgepm.com</t>
  </si>
  <si>
    <t>viridianpalms@bridgepm.com</t>
  </si>
  <si>
    <t>vueatbaymeadows@bridgepm.com</t>
  </si>
  <si>
    <t>waldenlake@bridgepm.com</t>
  </si>
  <si>
    <t>warwicksquare@bridgepm.com</t>
  </si>
  <si>
    <t>washingtonheights@bridgepm.com</t>
  </si>
  <si>
    <t>waterfordplace@bridgepm.com</t>
  </si>
  <si>
    <t>waterfront@bridgepm.com</t>
  </si>
  <si>
    <t>waverleyplace@bridgepm.com</t>
  </si>
  <si>
    <t>westland@bridgepm.com</t>
  </si>
  <si>
    <t>woodcreek@bridgepm.com</t>
  </si>
  <si>
    <t>woodlandestates@bridgepm.com</t>
  </si>
  <si>
    <t>Bridges at Deer Run</t>
  </si>
  <si>
    <t>Bridges at Oakbend</t>
  </si>
  <si>
    <t>Element 41</t>
  </si>
  <si>
    <t>Colonnade at Fletcher Hills</t>
  </si>
  <si>
    <t>Forest Park at Fletcher Hills</t>
  </si>
  <si>
    <t>Grand Pavilion</t>
  </si>
  <si>
    <t>Hilands</t>
  </si>
  <si>
    <t>Overlook Point</t>
  </si>
  <si>
    <t>West Valley City</t>
  </si>
  <si>
    <t>m05022</t>
  </si>
  <si>
    <t>m05023</t>
  </si>
  <si>
    <t>m05024</t>
  </si>
  <si>
    <t>m05025</t>
  </si>
  <si>
    <t>m05026</t>
  </si>
  <si>
    <t>m05027</t>
  </si>
  <si>
    <t>w02023</t>
  </si>
  <si>
    <t>w02026</t>
  </si>
  <si>
    <t>195 E. Round Grove Road</t>
  </si>
  <si>
    <t>2950 Fletcher Parkway</t>
  </si>
  <si>
    <t>991 Wylie Road</t>
  </si>
  <si>
    <t>1240 Petree Street</t>
  </si>
  <si>
    <t>3110 Grand Pavilion Drive</t>
  </si>
  <si>
    <t>5755 E. River Road</t>
  </si>
  <si>
    <t>4612 South 2930 West</t>
  </si>
  <si>
    <t>3637 E. Trinity Mills Road</t>
  </si>
  <si>
    <t>Patricia Seaberg</t>
  </si>
  <si>
    <t>Patricia.Seaberg@bridgepm.com</t>
  </si>
  <si>
    <t>Renee Conrado</t>
  </si>
  <si>
    <t>Renee.Conrado@bridgepm.com</t>
  </si>
  <si>
    <t>Naima Hall</t>
  </si>
  <si>
    <t>Naima.Hall@bridgepm.com</t>
  </si>
  <si>
    <t>Joshua Evans</t>
  </si>
  <si>
    <t>Joshua.Evans@bridgepm.com</t>
  </si>
  <si>
    <t>Erica Gross</t>
  </si>
  <si>
    <t>Erica.Gross@bridgepm.com</t>
  </si>
  <si>
    <t>Brianna Gerber</t>
  </si>
  <si>
    <t>Brianna.Gerber@bridgepm.com</t>
  </si>
  <si>
    <t>(972) 307-1942</t>
  </si>
  <si>
    <t>(972) 315-0160</t>
  </si>
  <si>
    <t>(678) 321-4622</t>
  </si>
  <si>
    <t>deerrun@bridgepm.com</t>
  </si>
  <si>
    <t>oakbend@bridgepm.com</t>
  </si>
  <si>
    <t>colonnade@bridgepm.com</t>
  </si>
  <si>
    <t>element41@bridgepm.com</t>
  </si>
  <si>
    <t>forestpark@bridgepm.com</t>
  </si>
  <si>
    <t>grandpavilion@bridgepm.com</t>
  </si>
  <si>
    <t>hilands@bridgepm.com</t>
  </si>
  <si>
    <t>overlookpoint@bridgepm.com</t>
  </si>
  <si>
    <t>(619) 374-5314</t>
  </si>
  <si>
    <t>(619) 391-9130</t>
  </si>
  <si>
    <t>(813) 977-5713</t>
  </si>
  <si>
    <t>(520) 577-1992</t>
  </si>
  <si>
    <t>(602) 290-7487</t>
  </si>
  <si>
    <t>(602) 861-3264</t>
  </si>
  <si>
    <t>Senior VP</t>
  </si>
  <si>
    <t>Rachel</t>
  </si>
  <si>
    <t>Chad</t>
  </si>
  <si>
    <t>Madison Park</t>
  </si>
  <si>
    <t>Arbors at Orange Park</t>
  </si>
  <si>
    <t>Heather Kelly</t>
  </si>
  <si>
    <t>Heather.Kelly@bridgepm.com</t>
  </si>
  <si>
    <r>
      <t xml:space="preserve">Peaks on 4th </t>
    </r>
    <r>
      <rPr>
        <b/>
        <sz val="10"/>
        <rFont val="Calibri"/>
        <family val="2"/>
        <scheme val="minor"/>
      </rPr>
      <t>fka Edgewater</t>
    </r>
  </si>
  <si>
    <t>Orange Park</t>
  </si>
  <si>
    <t>m05028</t>
  </si>
  <si>
    <t>w02027</t>
  </si>
  <si>
    <t>Lincoln Landing</t>
  </si>
  <si>
    <t>z0100201</t>
  </si>
  <si>
    <t>OZ Fund I</t>
  </si>
  <si>
    <t>Hayward</t>
  </si>
  <si>
    <t>2235 West Broadway</t>
  </si>
  <si>
    <t>madisonpark@bridgepm.com</t>
  </si>
  <si>
    <t>198 Arora Blvd.</t>
  </si>
  <si>
    <t>lincolnlanding@bridgepm.com</t>
  </si>
  <si>
    <t>arborsorangepark@bridgepm.com</t>
  </si>
  <si>
    <t>Maegan Seepersad</t>
  </si>
  <si>
    <t>Maegan.Seepersad@bridgepm.com</t>
  </si>
  <si>
    <t>Sheena Zauder                  801-506-1166</t>
  </si>
  <si>
    <t>John Walker</t>
  </si>
  <si>
    <t>22335 Foothill Blvd.</t>
  </si>
  <si>
    <t>(510) 990-9534</t>
  </si>
  <si>
    <t>Wendi Hiither</t>
  </si>
  <si>
    <t>Wendi.Hiither@bridgepm.com</t>
  </si>
  <si>
    <t>Latarcha Robinson</t>
  </si>
  <si>
    <t>Latarcha.Robinson@bridgepm.com</t>
  </si>
  <si>
    <t>Kaily Barnes</t>
  </si>
  <si>
    <t>Kaily.Barnes@bridgepm.com</t>
  </si>
  <si>
    <t>Paramont</t>
  </si>
  <si>
    <t>Duluth</t>
  </si>
  <si>
    <t>pointesienna@bridgepm.com</t>
  </si>
  <si>
    <t>4201 Pleasant Lake Village Lane</t>
  </si>
  <si>
    <t>7200 Powers Avenue</t>
  </si>
  <si>
    <t>theparamont@bridgepm.com</t>
  </si>
  <si>
    <t>Jadelyn</t>
  </si>
  <si>
    <t>Nelly.Lomeli@bridgepm.com</t>
  </si>
  <si>
    <t>Nelly</t>
  </si>
  <si>
    <t>510 South 300 West</t>
  </si>
  <si>
    <t>(770) 476-8657</t>
  </si>
  <si>
    <t>m05029</t>
  </si>
  <si>
    <t>z0100901</t>
  </si>
  <si>
    <t>w02025</t>
  </si>
  <si>
    <t>posthouse@bridgepm.com</t>
  </si>
  <si>
    <t>Office Fund III</t>
  </si>
  <si>
    <t>Michael Chadwick</t>
  </si>
  <si>
    <t>michael.chadwick@bridgeig.com</t>
  </si>
  <si>
    <t>Michael Alvarado</t>
  </si>
  <si>
    <t>Bridge Opportunity Zone Property List</t>
  </si>
  <si>
    <t>Commercial SF</t>
  </si>
  <si>
    <t>Sponsor / Developer</t>
  </si>
  <si>
    <t>Internal Development Manager</t>
  </si>
  <si>
    <t>stel-001</t>
  </si>
  <si>
    <t>Stella</t>
  </si>
  <si>
    <t>4000 Garden City Dr</t>
  </si>
  <si>
    <t>Hyattsville</t>
  </si>
  <si>
    <t>Urban Atlantic</t>
  </si>
  <si>
    <t>Hank Miller</t>
  </si>
  <si>
    <t>post-001</t>
  </si>
  <si>
    <t>Post District Multifamily</t>
  </si>
  <si>
    <t>333 W 500 S</t>
  </si>
  <si>
    <t>BLOQ</t>
  </si>
  <si>
    <t>Jim Trythall</t>
  </si>
  <si>
    <t>post-002</t>
  </si>
  <si>
    <t>Post District BTS Office</t>
  </si>
  <si>
    <t>post-003</t>
  </si>
  <si>
    <t>Post District Adaptive Reuse</t>
  </si>
  <si>
    <t>linc-001</t>
  </si>
  <si>
    <t>22253 Foothill Blvd</t>
  </si>
  <si>
    <t>Dollinger Properties</t>
  </si>
  <si>
    <t>milt-001</t>
  </si>
  <si>
    <t>Verge</t>
  </si>
  <si>
    <t>125 Milton Ave SE</t>
  </si>
  <si>
    <t>Fairfield Residential</t>
  </si>
  <si>
    <t>Brian Hinds</t>
  </si>
  <si>
    <t>arch-001</t>
  </si>
  <si>
    <t>Archer Ave</t>
  </si>
  <si>
    <t>160-05 Archer Avenue</t>
  </si>
  <si>
    <t>Jamaica</t>
  </si>
  <si>
    <t>Shorewood</t>
  </si>
  <si>
    <t>600e-001</t>
  </si>
  <si>
    <t>600 E 1st Street</t>
  </si>
  <si>
    <t>BLVD</t>
  </si>
  <si>
    <t>Dave Jorgensen</t>
  </si>
  <si>
    <t>mill-001</t>
  </si>
  <si>
    <t>Maven III/IV</t>
  </si>
  <si>
    <t>2470 3rd St</t>
  </si>
  <si>
    <t>29th Street</t>
  </si>
  <si>
    <t>Jordan Cheng</t>
  </si>
  <si>
    <t>mill-002</t>
  </si>
  <si>
    <t>Maven V</t>
  </si>
  <si>
    <t>frem-001</t>
  </si>
  <si>
    <t>Sutton</t>
  </si>
  <si>
    <t>1750 NW Naito Pkwy</t>
  </si>
  <si>
    <t>Lincoln Property Company</t>
  </si>
  <si>
    <t>entr-001</t>
  </si>
  <si>
    <t>Scottsdale Entrada MF I</t>
  </si>
  <si>
    <t>6500 E McDowell Rd</t>
  </si>
  <si>
    <t>Banyan Residential</t>
  </si>
  <si>
    <t>entr-002</t>
  </si>
  <si>
    <t>Scottsdale Entrada MF II</t>
  </si>
  <si>
    <t>entr-003</t>
  </si>
  <si>
    <t>Scottsdale Entrada Office</t>
  </si>
  <si>
    <t>Banyan Residential / DPC</t>
  </si>
  <si>
    <t>broad-001</t>
  </si>
  <si>
    <t>Broadstone Promenade</t>
  </si>
  <si>
    <t>127 E Broadway</t>
  </si>
  <si>
    <t>Long Beach</t>
  </si>
  <si>
    <t>Alliance Residential</t>
  </si>
  <si>
    <t>12th-002</t>
  </si>
  <si>
    <t>Tapestry</t>
  </si>
  <si>
    <t>104 12th Ave</t>
  </si>
  <si>
    <t>Seattle</t>
  </si>
  <si>
    <t>Trent Development</t>
  </si>
  <si>
    <t>Mackenzie Jellum</t>
  </si>
  <si>
    <t>hart-001</t>
  </si>
  <si>
    <t>The Hartley</t>
  </si>
  <si>
    <t>1010 Butternut St NW</t>
  </si>
  <si>
    <t>Hines / Urban Atlantic / Triden</t>
  </si>
  <si>
    <t>echo-001</t>
  </si>
  <si>
    <t>Vibe @ Echo Street West</t>
  </si>
  <si>
    <t>691 Echo St NW</t>
  </si>
  <si>
    <t>echo-002</t>
  </si>
  <si>
    <t>Echo Street West Office/Retail</t>
  </si>
  <si>
    <t>Echo Street West Event Space</t>
  </si>
  <si>
    <t>broad-002</t>
  </si>
  <si>
    <t>OZ Fund III</t>
  </si>
  <si>
    <t>Broadstone Claro</t>
  </si>
  <si>
    <t>1111 W Columbia Way</t>
  </si>
  <si>
    <t>Derek Lloyd</t>
  </si>
  <si>
    <t>beck-001</t>
  </si>
  <si>
    <t>The Beckley</t>
  </si>
  <si>
    <t>115 Morgan Ave</t>
  </si>
  <si>
    <t>StoneHawk</t>
  </si>
  <si>
    <t>Alex Jugant</t>
  </si>
  <si>
    <t>bish_001</t>
  </si>
  <si>
    <t>Banyan Flats</t>
  </si>
  <si>
    <t>2022 N Beckley Ave</t>
  </si>
  <si>
    <t>rever-001</t>
  </si>
  <si>
    <t>Revio</t>
  </si>
  <si>
    <t>646 Ocean Ave</t>
  </si>
  <si>
    <t>Revere</t>
  </si>
  <si>
    <t>02151</t>
  </si>
  <si>
    <t>Hines</t>
  </si>
  <si>
    <t>parm-001</t>
  </si>
  <si>
    <t>Camber Ranch</t>
  </si>
  <si>
    <t>4815 E Yager Ln</t>
  </si>
  <si>
    <t>Austin</t>
  </si>
  <si>
    <t>Legacy Partners</t>
  </si>
  <si>
    <t>glas-001</t>
  </si>
  <si>
    <t>2910 N San Fernando Rd</t>
  </si>
  <si>
    <t>town-001</t>
  </si>
  <si>
    <t>Township 9</t>
  </si>
  <si>
    <t>601 Township Nine Ave</t>
  </si>
  <si>
    <t>95811</t>
  </si>
  <si>
    <t>heig_001</t>
  </si>
  <si>
    <t>Ratio</t>
  </si>
  <si>
    <t>3989 Central Ave NE</t>
  </si>
  <si>
    <t>Columbia Heights</t>
  </si>
  <si>
    <t>Alatus</t>
  </si>
  <si>
    <t>newa-001</t>
  </si>
  <si>
    <t>777 McCarter Hwy</t>
  </si>
  <si>
    <t>Newark</t>
  </si>
  <si>
    <t>07102</t>
  </si>
  <si>
    <t>Boraie Development</t>
  </si>
  <si>
    <t>ashl-001</t>
  </si>
  <si>
    <t>Alta Ashley Park</t>
  </si>
  <si>
    <t>211 Bullsboro Dr</t>
  </si>
  <si>
    <t>Newnan</t>
  </si>
  <si>
    <t>Wood Partners</t>
  </si>
  <si>
    <t>wynw-001</t>
  </si>
  <si>
    <t>Wynwood Haus</t>
  </si>
  <si>
    <t>1749 N Miami Ave</t>
  </si>
  <si>
    <t>TSG / Lineaire Group</t>
  </si>
  <si>
    <t>dahl-001</t>
  </si>
  <si>
    <t>1155 Dahlia</t>
  </si>
  <si>
    <t>noda-001</t>
  </si>
  <si>
    <t>NoDa Arts</t>
  </si>
  <si>
    <t>3100 N Tryon St</t>
  </si>
  <si>
    <t>Avery Hall / Aria</t>
  </si>
  <si>
    <t>fitz-001</t>
  </si>
  <si>
    <t>Plaza Fitzsimons</t>
  </si>
  <si>
    <t>12500 E Colfax Ave</t>
  </si>
  <si>
    <t>Anton DevCo</t>
  </si>
  <si>
    <t>redh-001</t>
  </si>
  <si>
    <t>Red Hook</t>
  </si>
  <si>
    <t>595 Smith St</t>
  </si>
  <si>
    <t>Brooklyn</t>
  </si>
  <si>
    <t>Gindi Capital</t>
  </si>
  <si>
    <t>taco-001</t>
  </si>
  <si>
    <t>Rook</t>
  </si>
  <si>
    <t>1502 Fawcett Ave</t>
  </si>
  <si>
    <t>Tacoma</t>
  </si>
  <si>
    <t>timb-001</t>
  </si>
  <si>
    <t>Esther St</t>
  </si>
  <si>
    <t>Cedar Street</t>
  </si>
  <si>
    <t>park-001</t>
  </si>
  <si>
    <t>Parkside</t>
  </si>
  <si>
    <t>600 Kenilworth Terrace NE</t>
  </si>
  <si>
    <t>Ravinia Capital Group</t>
  </si>
  <si>
    <t>vanc-001</t>
  </si>
  <si>
    <t>Port of Vancouver</t>
  </si>
  <si>
    <t>Columbia Way</t>
  </si>
  <si>
    <t>high-001</t>
  </si>
  <si>
    <t>Claro at High Point</t>
  </si>
  <si>
    <t>65th and Lisbon St</t>
  </si>
  <si>
    <t>Prime West</t>
  </si>
  <si>
    <t>stad-001</t>
  </si>
  <si>
    <t>Stadium Village</t>
  </si>
  <si>
    <t>214 Lake St</t>
  </si>
  <si>
    <t>Reno</t>
  </si>
  <si>
    <t>89501</t>
  </si>
  <si>
    <t>Pacific Development</t>
  </si>
  <si>
    <t>Ben Davis</t>
  </si>
  <si>
    <t>holl-001</t>
  </si>
  <si>
    <t>Hollywood Bread</t>
  </si>
  <si>
    <t>201 S Federal Highway</t>
  </si>
  <si>
    <t>Hollywood</t>
  </si>
  <si>
    <t>BTI Partners</t>
  </si>
  <si>
    <t>howa-001</t>
  </si>
  <si>
    <t>OZ Fund IV</t>
  </si>
  <si>
    <t>The Howard</t>
  </si>
  <si>
    <t>2908 E Howard Ln</t>
  </si>
  <si>
    <t>Manor</t>
  </si>
  <si>
    <t>78653</t>
  </si>
  <si>
    <t>mile-001</t>
  </si>
  <si>
    <t>Alta Mile High</t>
  </si>
  <si>
    <t>1314 Decatur St</t>
  </si>
  <si>
    <t>newa-002</t>
  </si>
  <si>
    <t>Newark Waterfront</t>
  </si>
  <si>
    <t>930 McCarter Hwy</t>
  </si>
  <si>
    <t>nort-001</t>
  </si>
  <si>
    <t>140 N Ashland Ave</t>
  </si>
  <si>
    <t>Marquette Companies</t>
  </si>
  <si>
    <t>anca-001</t>
  </si>
  <si>
    <t>Alta New Carrollton</t>
  </si>
  <si>
    <t>4900 Ellin Rd</t>
  </si>
  <si>
    <t>50th-001</t>
  </si>
  <si>
    <t>50th &amp; 5th</t>
  </si>
  <si>
    <t>2-33 50th Ave</t>
  </si>
  <si>
    <t>Long Island City</t>
  </si>
  <si>
    <t>Domain Companies</t>
  </si>
  <si>
    <t>fede-001</t>
  </si>
  <si>
    <t>1900 South Hanover St</t>
  </si>
  <si>
    <t>Baltimore</t>
  </si>
  <si>
    <t>cott-002</t>
  </si>
  <si>
    <t>The Artesian MF</t>
  </si>
  <si>
    <t>Lower Buckeye Rd and Cotton Lane</t>
  </si>
  <si>
    <t>cott-001</t>
  </si>
  <si>
    <t>The Artesian SFR</t>
  </si>
  <si>
    <t>pflu-001</t>
  </si>
  <si>
    <t>Banyan Everton</t>
  </si>
  <si>
    <t>2509 Crystal Bend Dr</t>
  </si>
  <si>
    <t>Pflugerville</t>
  </si>
  <si>
    <t>opus-001</t>
  </si>
  <si>
    <t>Opus Tucson</t>
  </si>
  <si>
    <t>213 N 4th Ave</t>
  </si>
  <si>
    <t>Opus Group</t>
  </si>
  <si>
    <t>rive-001</t>
  </si>
  <si>
    <t>Riverfront</t>
  </si>
  <si>
    <t>418 Front St</t>
  </si>
  <si>
    <t>Santa Cruz</t>
  </si>
  <si>
    <t>bbhp-001</t>
  </si>
  <si>
    <t>Banyan High Point</t>
  </si>
  <si>
    <t>firs-001</t>
  </si>
  <si>
    <t>Saiya</t>
  </si>
  <si>
    <t>802 N 1st Ave</t>
  </si>
  <si>
    <t>Hatteras Sky / True North</t>
  </si>
  <si>
    <t>bloc-001</t>
  </si>
  <si>
    <t>4135-001</t>
  </si>
  <si>
    <t>4135 Park Blvd</t>
  </si>
  <si>
    <t>twoc-001</t>
  </si>
  <si>
    <t>Two Clinton Park</t>
  </si>
  <si>
    <t>44 S Division St</t>
  </si>
  <si>
    <t>New Rochelle</t>
  </si>
  <si>
    <t>RXR Realty</t>
  </si>
  <si>
    <t>cent-001</t>
  </si>
  <si>
    <t>Central Ave</t>
  </si>
  <si>
    <t>601 N Central Ave</t>
  </si>
  <si>
    <t>LG Development</t>
  </si>
  <si>
    <t>300m-001</t>
  </si>
  <si>
    <t>300 Main</t>
  </si>
  <si>
    <t>300 Main St</t>
  </si>
  <si>
    <t>San Antonio</t>
  </si>
  <si>
    <t>Weston Urban</t>
  </si>
  <si>
    <t>The Stacks</t>
  </si>
  <si>
    <t>101 V Street SW</t>
  </si>
  <si>
    <t>Akridge / National RE</t>
  </si>
  <si>
    <t>ball-001</t>
  </si>
  <si>
    <t>Ballantine</t>
  </si>
  <si>
    <t>80 Freeman St</t>
  </si>
  <si>
    <t>07105</t>
  </si>
  <si>
    <t>Emblem Park</t>
  </si>
  <si>
    <t>1414 4th Ave South</t>
  </si>
  <si>
    <t>SomeraRoad</t>
  </si>
  <si>
    <t>OZ Fund V</t>
  </si>
  <si>
    <t>Vancouver Block 2</t>
  </si>
  <si>
    <t>911 W 7th St</t>
  </si>
  <si>
    <t>Vancouver Block 1</t>
  </si>
  <si>
    <t>Adderley</t>
  </si>
  <si>
    <t>701 NW 6th St</t>
  </si>
  <si>
    <t>Fort Lauderdale</t>
  </si>
  <si>
    <t>Altis Cardinal</t>
  </si>
  <si>
    <t>Siesta Lakes</t>
  </si>
  <si>
    <t>186-264 Tierra De Paz Loop</t>
  </si>
  <si>
    <t>Cape Coral</t>
  </si>
  <si>
    <t>Shoreham Capital</t>
  </si>
  <si>
    <t>Kristine Hernandez</t>
  </si>
  <si>
    <t>Legacy GTE</t>
  </si>
  <si>
    <t>623 E 7th St</t>
  </si>
  <si>
    <t>Email</t>
  </si>
  <si>
    <t>#</t>
  </si>
  <si>
    <t>brian.hinds@bridgeig.com</t>
  </si>
  <si>
    <t>973-799-3121</t>
  </si>
  <si>
    <t>jordan.cheng@bridgeig.com</t>
  </si>
  <si>
    <t>626-466-6852</t>
  </si>
  <si>
    <t>jim.trythall@bridgeig.com</t>
  </si>
  <si>
    <t>435-851-0211</t>
  </si>
  <si>
    <t>hank.miller@bridgeig.com</t>
  </si>
  <si>
    <t>508-410-5554</t>
  </si>
  <si>
    <t>ben.davis@bridgeig.com</t>
  </si>
  <si>
    <t>801-842-9642</t>
  </si>
  <si>
    <t>david.jorgensen@bridgeig.com</t>
  </si>
  <si>
    <t>909-549-5548</t>
  </si>
  <si>
    <t>kristine.hernandez@bridgeig.com</t>
  </si>
  <si>
    <t>407-844-5088</t>
  </si>
  <si>
    <t>alex.schwerdt@bridgeig.com</t>
  </si>
  <si>
    <t>801-381-4920</t>
  </si>
  <si>
    <t>derek.lloyd@bridgeig.com</t>
  </si>
  <si>
    <t>801-688-0852</t>
  </si>
  <si>
    <t>240-821-1484</t>
  </si>
  <si>
    <t>704-582-7863</t>
  </si>
  <si>
    <t>7500 S. 16th Street</t>
  </si>
  <si>
    <t>Monterra</t>
  </si>
  <si>
    <t>m05030</t>
  </si>
  <si>
    <t>5250 Steward Avenue</t>
  </si>
  <si>
    <t>TL Residences</t>
  </si>
  <si>
    <t>361 Turk Street</t>
  </si>
  <si>
    <t>San Francisco</t>
  </si>
  <si>
    <t>Claribel Velazquez</t>
  </si>
  <si>
    <t>Claribel.Velazquez@bridgepm.com</t>
  </si>
  <si>
    <t>(904) 272-5775</t>
  </si>
  <si>
    <t>(714) 239-3700</t>
  </si>
  <si>
    <t>(702) 297-8006</t>
  </si>
  <si>
    <t>(415) 881-5707</t>
  </si>
  <si>
    <t>baselineon16th@bridgepm.com</t>
  </si>
  <si>
    <t>monterra@bridgepm.com</t>
  </si>
  <si>
    <t>tlresidences@bridgepm.com</t>
  </si>
  <si>
    <t>Jadelyn Cabiles                 801-716-4207</t>
  </si>
  <si>
    <t>villagesatmetrocenter@bridgepm.com</t>
  </si>
  <si>
    <t>csimpson@bridgepm.com</t>
  </si>
  <si>
    <t>Alta 3Eighty</t>
  </si>
  <si>
    <t>Aubrey</t>
  </si>
  <si>
    <t>26535 E. University Drive</t>
  </si>
  <si>
    <t>w02010</t>
  </si>
  <si>
    <t>Beckley</t>
  </si>
  <si>
    <t>111 Morgan Avenue</t>
  </si>
  <si>
    <t>z0300301</t>
  </si>
  <si>
    <t>Sage Valley</t>
  </si>
  <si>
    <t>1812 West 4100 South</t>
  </si>
  <si>
    <t>1513</t>
  </si>
  <si>
    <t>Andrea Klyn</t>
  </si>
  <si>
    <t>Andrea.Klyn@bridgepm.com</t>
  </si>
  <si>
    <t>thebeckley@bridgepm.com</t>
  </si>
  <si>
    <t>Christopher Sullivan</t>
  </si>
  <si>
    <t>Christopher.Sullivan@bridgepm.com</t>
  </si>
  <si>
    <t>alta3eighty@bridgepm.com</t>
  </si>
  <si>
    <t>sagevalley@bridgepm.com</t>
  </si>
  <si>
    <t>Breanna McFashion</t>
  </si>
  <si>
    <t>Breanna.McFashion@bridgepm.com</t>
  </si>
  <si>
    <t>Elizabeth Cabral</t>
  </si>
  <si>
    <t>Elizabeth.Cabral@bridgepm.com</t>
  </si>
  <si>
    <t>Nallely Ramirez</t>
  </si>
  <si>
    <t>Nallely.Ramirez@bridgepm.com</t>
  </si>
  <si>
    <t>Suzanne Gonzalez</t>
  </si>
  <si>
    <t>Suzanne.Gonzalez@bridgepm.com</t>
  </si>
  <si>
    <t>Kiana Crye</t>
  </si>
  <si>
    <t>Kiana.Crye@bridgepm.com</t>
  </si>
  <si>
    <t>Emiley Jones</t>
  </si>
  <si>
    <t>Emiley.Jones@bridgepm.com</t>
  </si>
  <si>
    <t>Marisol Camacho</t>
  </si>
  <si>
    <t>Marisol.Camacho@bridgepm.com</t>
  </si>
  <si>
    <t>Shelly Yong</t>
  </si>
  <si>
    <t>(602) 641-3921</t>
  </si>
  <si>
    <t>(469) 457-2180</t>
  </si>
  <si>
    <t>(940) 278-8157</t>
  </si>
  <si>
    <t>(385) 297-9091</t>
  </si>
  <si>
    <t>1203 N. Gilbert Street</t>
  </si>
  <si>
    <t>(385) 297-9023</t>
  </si>
  <si>
    <t>Sorany Marulanda</t>
  </si>
  <si>
    <t>Sorany.Marulanda@bridgepm.com</t>
  </si>
  <si>
    <t>Gregory Sprague</t>
  </si>
  <si>
    <t>Gregory.Sprague@bridgepm.com</t>
  </si>
  <si>
    <t>Bridget Sharp</t>
  </si>
  <si>
    <t>Bridget.Sharp@bridgeig.com</t>
  </si>
  <si>
    <t>1601 Utica Avenue South</t>
  </si>
  <si>
    <t>BOF II MN Excelsior Crossings LLC</t>
  </si>
  <si>
    <t>Cedarfield</t>
  </si>
  <si>
    <t>Sunset</t>
  </si>
  <si>
    <t># of
Lots</t>
  </si>
  <si>
    <t># of Lots</t>
  </si>
  <si>
    <t>w02508mh</t>
  </si>
  <si>
    <t>w02509mh</t>
  </si>
  <si>
    <t>3990 N. Las Vegas Blvd.</t>
  </si>
  <si>
    <t>(702) 775-5124</t>
  </si>
  <si>
    <t>Shanetra Lewis</t>
  </si>
  <si>
    <t>Shanetra.Lewis@bridgepm.com</t>
  </si>
  <si>
    <t>sunsetmhc@bridgepm.com</t>
  </si>
  <si>
    <t>Cedar Springs</t>
  </si>
  <si>
    <t>cedarfieldmhc@bridgepm.com</t>
  </si>
  <si>
    <t>Phillip Guthier</t>
  </si>
  <si>
    <t>3592 17 Mile Road</t>
  </si>
  <si>
    <t>Phillip.Guthier@bridgepm.com</t>
  </si>
  <si>
    <t>(616) 696-1100</t>
  </si>
  <si>
    <t>Nichole.Kagarlitsky@bridgepm.com</t>
  </si>
  <si>
    <t>Nichole</t>
  </si>
  <si>
    <t>Cedar Ridge</t>
  </si>
  <si>
    <t>Candlelight Village</t>
  </si>
  <si>
    <t>Fiesta Village</t>
  </si>
  <si>
    <t>Wichita</t>
  </si>
  <si>
    <t>Sauk Village</t>
  </si>
  <si>
    <t>Verde Plaza</t>
  </si>
  <si>
    <t>Belton</t>
  </si>
  <si>
    <t>Southfork</t>
  </si>
  <si>
    <t>Rebecca Chaplin</t>
  </si>
  <si>
    <t>Geovanna Miller</t>
  </si>
  <si>
    <t>Rhonda Lane</t>
  </si>
  <si>
    <t>Yisell Soto</t>
  </si>
  <si>
    <t>w02501mh</t>
  </si>
  <si>
    <t>w02502mh</t>
  </si>
  <si>
    <t>w02504mh</t>
  </si>
  <si>
    <t>w02503mh</t>
  </si>
  <si>
    <t>w02507mh</t>
  </si>
  <si>
    <t>Rhonda.Lane@bridgepm.com</t>
  </si>
  <si>
    <t>Yisell.Soto@bridgepm.com</t>
  </si>
  <si>
    <t>Rebecca.Chaplin@bridgepm.com</t>
  </si>
  <si>
    <t>Geovanna.Miller@bridgepm.com</t>
  </si>
  <si>
    <t>candlelightvillagemhc@bridgepm.com</t>
  </si>
  <si>
    <t>cedarridgemhc@bridgepm.com</t>
  </si>
  <si>
    <t>fiestavillagemhc@bridgepm.com</t>
  </si>
  <si>
    <t>southforkmhc@bridgepm.com</t>
  </si>
  <si>
    <t>verdeplazamhc@bridgepm.com</t>
  </si>
  <si>
    <t>4 Candlelight Drive</t>
  </si>
  <si>
    <t>(708) 758-7270</t>
  </si>
  <si>
    <t>5135 S. Hydraulic Avenue</t>
  </si>
  <si>
    <t>235 W. Southern Avenue</t>
  </si>
  <si>
    <t>(480) 969-5700</t>
  </si>
  <si>
    <t>1301 N. Scott Avenue</t>
  </si>
  <si>
    <t>(816) 322-3393</t>
  </si>
  <si>
    <t>2424 S. Cottonwood Lane</t>
  </si>
  <si>
    <t>(520) 623-3743</t>
  </si>
  <si>
    <t>Glenda Avelar</t>
  </si>
  <si>
    <t>Glenda.Avelar@bridgepm.com</t>
  </si>
  <si>
    <t>Angelica Garay</t>
  </si>
  <si>
    <t>Angelica.Garay@bridgepm.com</t>
  </si>
  <si>
    <t>Lenox Cove</t>
  </si>
  <si>
    <t>w02011</t>
  </si>
  <si>
    <t>8737 Baymeadows Road</t>
  </si>
  <si>
    <t>(904) 595-8621</t>
  </si>
  <si>
    <t>lenoxcove@bridgepm.com</t>
  </si>
  <si>
    <t>Bridge Property Management MHC Property List</t>
  </si>
  <si>
    <t>Susan.Henderson@bridgepm.com</t>
  </si>
  <si>
    <t>Nichole Kagarlitsky           801-716-4214</t>
  </si>
  <si>
    <t>(904) 737-4950</t>
  </si>
  <si>
    <t>MorningStar at Applewood</t>
  </si>
  <si>
    <t>Modera 17th</t>
  </si>
  <si>
    <t>801 17th Street NE</t>
  </si>
  <si>
    <t>Mill Creek</t>
  </si>
  <si>
    <t>d0200301</t>
  </si>
  <si>
    <t>d0200302</t>
  </si>
  <si>
    <t>9000 Regency Parkway</t>
  </si>
  <si>
    <t>11000 Regency Parkway</t>
  </si>
  <si>
    <t>Cary</t>
  </si>
  <si>
    <r>
      <t xml:space="preserve">Baseline &amp; 16th </t>
    </r>
    <r>
      <rPr>
        <b/>
        <sz val="10"/>
        <rFont val="Calibri"/>
        <family val="2"/>
        <scheme val="minor"/>
      </rPr>
      <t>fka Baseline on 16th</t>
    </r>
  </si>
  <si>
    <t>Adriana Camejo Blanco</t>
  </si>
  <si>
    <t>Adriana.CamejoBlanco@bridgepm.com</t>
  </si>
  <si>
    <t>Suzy Garcia-Vargas</t>
  </si>
  <si>
    <t>Suzy.Garcia-Vargas@bridgepm.com</t>
  </si>
  <si>
    <t>Jim Westrich</t>
  </si>
  <si>
    <t>Jim.Westrich@bridgeig.com</t>
  </si>
  <si>
    <t>Evelyn Morera</t>
  </si>
  <si>
    <t>Evelyn.Morera@bridgepm.com</t>
  </si>
  <si>
    <t>Shannon Glover</t>
  </si>
  <si>
    <t>Shannon.Glover@bridgepm.com</t>
  </si>
  <si>
    <t>Aisha Mian</t>
  </si>
  <si>
    <t>Aisha.Mian@bridgepm.com</t>
  </si>
  <si>
    <t>Moi O'Donnell</t>
  </si>
  <si>
    <t>507-210-0776</t>
  </si>
  <si>
    <t>984-297-8600</t>
  </si>
  <si>
    <t>Stellar</t>
  </si>
  <si>
    <t>Angel</t>
  </si>
  <si>
    <t>Angel.Ball@bridgepm.com</t>
  </si>
  <si>
    <t>Madison Brooks</t>
  </si>
  <si>
    <t>Madison.Brooks@bridgepm.com</t>
  </si>
  <si>
    <t>Ciara Guiden</t>
  </si>
  <si>
    <t>Ciara.Guiden@bridgepm.com</t>
  </si>
  <si>
    <t>Elizabeth Reeves</t>
  </si>
  <si>
    <t>Elizabeth.Reeves@bridgepm.com</t>
  </si>
  <si>
    <t>Denise Vargas</t>
  </si>
  <si>
    <t>Denise.Vargas@bridgepm.com</t>
  </si>
  <si>
    <t>Andrea Gonzales</t>
  </si>
  <si>
    <t>Andrea.Gonzales@bridgepm.com</t>
  </si>
  <si>
    <t>Tommy</t>
  </si>
  <si>
    <t>Mia Gambrah</t>
  </si>
  <si>
    <t>Mia.Gambrah@bridgepm.com</t>
  </si>
  <si>
    <t>Claudia San Juan</t>
  </si>
  <si>
    <t>Claudia.SanJuan@bridgepm.com</t>
  </si>
  <si>
    <t>Faith</t>
  </si>
  <si>
    <t>Wylden</t>
  </si>
  <si>
    <t>Rebecca Sturtz</t>
  </si>
  <si>
    <t>HarborChase of South Portland</t>
  </si>
  <si>
    <t>165 Running Hill Road</t>
  </si>
  <si>
    <t>South Portland</t>
  </si>
  <si>
    <t>04106</t>
  </si>
  <si>
    <t>HarborChase</t>
  </si>
  <si>
    <t>Rebecca.Sturtz@bridgeig.com</t>
  </si>
  <si>
    <t>Faith Emmett                   801-716-4223</t>
  </si>
  <si>
    <t>Elizabeth Montano          801-327-8821</t>
  </si>
  <si>
    <t>Britta Schafer</t>
  </si>
  <si>
    <t>Britta.Schafer@bridgepm.com</t>
  </si>
  <si>
    <t>Maiah.Shields@bridgepm.com</t>
  </si>
  <si>
    <t>Maiah Shields</t>
  </si>
  <si>
    <t>Jetta Espinoza</t>
  </si>
  <si>
    <t>Jetta.Espinoza@bridgepm.com</t>
  </si>
  <si>
    <t>Jessica Zavala</t>
  </si>
  <si>
    <t>Jessica.Zavala@bridgepm.com</t>
  </si>
  <si>
    <t>(520) 497-6740</t>
  </si>
  <si>
    <t>Angela Moreno-Vorobiov</t>
  </si>
  <si>
    <t>Angela.Moreno-Vorobiov@bridgepm.com</t>
  </si>
  <si>
    <t>Ronald Patton</t>
  </si>
  <si>
    <t>Ronald.Patton@bridgepm.com</t>
  </si>
  <si>
    <t>Skye McGowan</t>
  </si>
  <si>
    <t>Chantella Willis                801-327-8812</t>
  </si>
  <si>
    <t>Amanda Welk                   801-716-5786</t>
  </si>
  <si>
    <t>Brian Hope                       801-506-1149</t>
  </si>
  <si>
    <t>Ashley Victory                  801-506-5090</t>
  </si>
  <si>
    <t>Nelly Lomeli                      801-284-2905</t>
  </si>
  <si>
    <t>Nicole McTootle               801-327-8804</t>
  </si>
  <si>
    <t>Desert Valley Oasis</t>
  </si>
  <si>
    <t>w02510mh</t>
  </si>
  <si>
    <t>James Fuller</t>
  </si>
  <si>
    <t>James.Fuller@bridgepm.com</t>
  </si>
  <si>
    <t>desertvalleymhc@bridgepm.com</t>
  </si>
  <si>
    <t>9421 E. Main Street</t>
  </si>
  <si>
    <t>Amanda.Campbell@bridgepm.com</t>
  </si>
  <si>
    <t>Karen.Henderson@bridgepm.com</t>
  </si>
  <si>
    <t>Amanda C.</t>
  </si>
  <si>
    <t>Karen</t>
  </si>
  <si>
    <t>Tricia.Delavara@bridgepm.com</t>
  </si>
  <si>
    <t>Tricia De La Vara</t>
  </si>
  <si>
    <t>Fabiana Millan</t>
  </si>
  <si>
    <t>Fabiana.Millan@bridgepm.com</t>
  </si>
  <si>
    <t>Alex Murphy</t>
  </si>
  <si>
    <t>Blake Drennan</t>
  </si>
  <si>
    <t>Iconiq</t>
  </si>
  <si>
    <t>Matt Stringham</t>
  </si>
  <si>
    <t>.</t>
  </si>
  <si>
    <t>Modera Westside</t>
  </si>
  <si>
    <t>576 Northside Dr</t>
  </si>
  <si>
    <t>Canal Crossing</t>
  </si>
  <si>
    <t>900 Garland Avenue</t>
  </si>
  <si>
    <t>Jersey City</t>
  </si>
  <si>
    <t>blake.drennan@bridgeig.com</t>
  </si>
  <si>
    <t>801-327-8823</t>
  </si>
  <si>
    <t>alex.murphy@bridgeig.com</t>
  </si>
  <si>
    <t>801-327-8813</t>
  </si>
  <si>
    <t>matt.stringham@bridgeig.com</t>
  </si>
  <si>
    <t>801-327-8849</t>
  </si>
  <si>
    <t>Monica Tlapanco</t>
  </si>
  <si>
    <t>Monica.Tlapanco@bridgepm.com</t>
  </si>
  <si>
    <t>Shelli Soria</t>
  </si>
  <si>
    <t>Shelli.Soria@bridgepm.com</t>
  </si>
  <si>
    <t>(385) 402-8241</t>
  </si>
  <si>
    <t>Jeanette Goodwin</t>
  </si>
  <si>
    <t>Jeanette.Goodwin@bridgepm.com</t>
  </si>
  <si>
    <t>Taylor Stevens</t>
  </si>
  <si>
    <t>Taylor.Stevens@bridgepm.com</t>
  </si>
  <si>
    <t>Rosalind Braxton</t>
  </si>
  <si>
    <t>Rosalind.Braxton@bridgepm.com</t>
  </si>
  <si>
    <t>Camila Ramirez Moreno</t>
  </si>
  <si>
    <t>Camila.RamirezMoreno@bridgepm.com</t>
  </si>
  <si>
    <t>Rob McGowan</t>
  </si>
  <si>
    <t>Rob.McGowan@bridgepm.com</t>
  </si>
  <si>
    <t>Kimberly Bryant</t>
  </si>
  <si>
    <t>Kimberly.Bryant@bridgepm.com</t>
  </si>
  <si>
    <t>Cabana Southern</t>
  </si>
  <si>
    <t>9733 E. Southern Avenue</t>
  </si>
  <si>
    <t>Jermark Williams</t>
  </si>
  <si>
    <t>Jermark.Williams@bridgepm.com</t>
  </si>
  <si>
    <t>cabanasouthern@bridgepm.com</t>
  </si>
  <si>
    <t>(480) 372-9070</t>
  </si>
  <si>
    <t>Anastasia Hines</t>
  </si>
  <si>
    <t>Anastasia.Hines@bridgepm.com</t>
  </si>
  <si>
    <t>mc1004</t>
  </si>
  <si>
    <t>mc1003</t>
  </si>
  <si>
    <t>mc1001</t>
  </si>
  <si>
    <t>mc1002</t>
  </si>
  <si>
    <t>z0200102</t>
  </si>
  <si>
    <t>Scottsdale Entrada II</t>
  </si>
  <si>
    <t xml:space="preserve">AP E- Mail </t>
  </si>
  <si>
    <t>Director</t>
  </si>
  <si>
    <t>z01009</t>
  </si>
  <si>
    <t>Ozone Fund</t>
  </si>
  <si>
    <t>Brenden Welch</t>
  </si>
  <si>
    <t>z02001</t>
  </si>
  <si>
    <t>6400 East McDowell Road</t>
  </si>
  <si>
    <t>800 Fairway Drive, Suite 294</t>
  </si>
  <si>
    <t>800FairwayAP@bridgeig.com</t>
  </si>
  <si>
    <t>Jennifer Oats</t>
  </si>
  <si>
    <t>7280 West Palmetto Park Road, Suite 102</t>
  </si>
  <si>
    <t>InternationalPlazaAP@bridgeig.com</t>
  </si>
  <si>
    <t>6100ParkwayAP@bridgeig.com</t>
  </si>
  <si>
    <t>900 N. Squirrel Road</t>
  </si>
  <si>
    <t>Ann Leigner</t>
  </si>
  <si>
    <t>BDS Fund</t>
  </si>
  <si>
    <t>Jeanette Horton</t>
  </si>
  <si>
    <t>984-789-9752</t>
  </si>
  <si>
    <t>jeanette.horton@bridgeig.com</t>
  </si>
  <si>
    <t>RegencyLakeviewAP@bridgeig.com</t>
  </si>
  <si>
    <t xml:space="preserve">Jaymes Parazaider </t>
  </si>
  <si>
    <t xml:space="preserve">John Walker </t>
  </si>
  <si>
    <t>d03002</t>
  </si>
  <si>
    <t>BDS III DC 1720 Eye Street LLC</t>
  </si>
  <si>
    <t>1720 Eye Street, NW</t>
  </si>
  <si>
    <t>240-821-1517</t>
  </si>
  <si>
    <t>Ana.Fannon@bridgeig.com</t>
  </si>
  <si>
    <t>1720IStreetAP@bridgeig.com</t>
  </si>
  <si>
    <t>Glenn Parrot</t>
  </si>
  <si>
    <t>d04001</t>
  </si>
  <si>
    <t>BDS IV OR Historic BK Block, LLC</t>
  </si>
  <si>
    <t>309 SW 6th Avenue</t>
  </si>
  <si>
    <t>Jessica Gies</t>
  </si>
  <si>
    <t>505-412-8147</t>
  </si>
  <si>
    <t>jgies@interurbanre.com</t>
  </si>
  <si>
    <t>HistoricBankBlock@bridgeig.com</t>
  </si>
  <si>
    <t>Tony LaBoy</t>
  </si>
  <si>
    <t>d0200401</t>
  </si>
  <si>
    <t>Sandra Johnson</t>
  </si>
  <si>
    <t>803-807-6693</t>
  </si>
  <si>
    <t>Sandra.Johnson@cbre.com</t>
  </si>
  <si>
    <t>FontaineBusinessParkAP@bridgeig.com</t>
  </si>
  <si>
    <t>d0200402</t>
  </si>
  <si>
    <t>d0200403</t>
  </si>
  <si>
    <t>d0200404</t>
  </si>
  <si>
    <t>n01010</t>
  </si>
  <si>
    <t>Logistics Net Lease</t>
  </si>
  <si>
    <t>BLNL TN 575 Brick Church LLC</t>
  </si>
  <si>
    <t>575 Brick Church Park Drive</t>
  </si>
  <si>
    <t xml:space="preserve">TN </t>
  </si>
  <si>
    <t>BridgeNLAP@bridgeig.com</t>
  </si>
  <si>
    <t>Tom Cramer</t>
  </si>
  <si>
    <t>n01012</t>
  </si>
  <si>
    <t>BNL SC 715 Prosperity Drive LLC</t>
  </si>
  <si>
    <t>715 Prosperity Drive</t>
  </si>
  <si>
    <t>Orangeburg</t>
  </si>
  <si>
    <t>n01018</t>
  </si>
  <si>
    <t>BLN TX 2101 FM 1187 LLC</t>
  </si>
  <si>
    <t>2101 FM 1187</t>
  </si>
  <si>
    <t>Mansfield</t>
  </si>
  <si>
    <t>n01008</t>
  </si>
  <si>
    <t>BLNL PA 11311 Roosevelt Blvd LLC</t>
  </si>
  <si>
    <t>11311 Roosevelt Blvd</t>
  </si>
  <si>
    <t xml:space="preserve">BridgeNLAP@bridgeig.com </t>
  </si>
  <si>
    <t>EmbassyRowAP@bridgeig.com</t>
  </si>
  <si>
    <t>TR McCall</t>
  </si>
  <si>
    <t>6600 Peachtree Dunwoody Road, Suite 100</t>
  </si>
  <si>
    <t>John Ward</t>
  </si>
  <si>
    <t>1320 Greenway Drive, Suite 880</t>
  </si>
  <si>
    <t>Tower1320AP@bridgeig.com</t>
  </si>
  <si>
    <t>781-640-2095</t>
  </si>
  <si>
    <t>CrownColonyAP@bridgeig.com</t>
  </si>
  <si>
    <t>410 North 44th Street, Suite 170</t>
  </si>
  <si>
    <t>PhoenixGatewayAP@bridgeig.com</t>
  </si>
  <si>
    <t>426 North 44th Street</t>
  </si>
  <si>
    <t>432 North 44th Street</t>
  </si>
  <si>
    <t>4505 Falls of Neuse Road, Suite 105</t>
  </si>
  <si>
    <t>Johnathan Ferris</t>
  </si>
  <si>
    <t>j.ferris@bridgeig.com</t>
  </si>
  <si>
    <t>PiedmontPointe1AP@bridgeig.com</t>
  </si>
  <si>
    <t>6720-B Rockledge Drive, Suite 100</t>
  </si>
  <si>
    <t>PiedmontPointe2AP@bridgeig.com</t>
  </si>
  <si>
    <t>LenoxParkAP@bridgeig.com</t>
  </si>
  <si>
    <t>1277 Lenox Park Boulevard, Suite 125</t>
  </si>
  <si>
    <t>2180 Lake Boulevard</t>
  </si>
  <si>
    <t>11130 Sunrise Valley Drive, Suite 210</t>
  </si>
  <si>
    <t>makerspointap@bridgeig.com</t>
  </si>
  <si>
    <t>James Lowe</t>
  </si>
  <si>
    <t>1010 Wayne Avenue, Suite 200</t>
  </si>
  <si>
    <t>StationSquareAP@bridgeig.com</t>
  </si>
  <si>
    <t>Ramon Alcantara</t>
  </si>
  <si>
    <t>BOF FL Sawgrass Tech Park LLC - A</t>
  </si>
  <si>
    <t>SawgrassTechAP@bridgeig.com</t>
  </si>
  <si>
    <t>BOF FL Sawgrass Tech Park LLC - B</t>
  </si>
  <si>
    <t>BOF FL Sawgrass Tech Park LLC - C</t>
  </si>
  <si>
    <t>BOF FL Sawgrass Tech Park LLC - D</t>
  </si>
  <si>
    <t>BOF FL Sawgrass Tech Park LLC - E</t>
  </si>
  <si>
    <t>BOF FL Sawgrass Tech Park LLC - F</t>
  </si>
  <si>
    <t>BOF FL Sawgrass Tech Park LLC - G</t>
  </si>
  <si>
    <t>1637 NW 136th Avenue. Suite G-118</t>
  </si>
  <si>
    <t>BOF FL Sawgrass Tech Park LLC - H</t>
  </si>
  <si>
    <t>BOF FL Sawgrass Tech Park LLC - I</t>
  </si>
  <si>
    <t>BOF FL Sawgrass Tech Park LLC - N</t>
  </si>
  <si>
    <t>BOF FL Sawgrass Tech Park LLC - P</t>
  </si>
  <si>
    <t>404-692-5679</t>
  </si>
  <si>
    <t>DupreeAp@bridgeig.com</t>
  </si>
  <si>
    <t>flaglerstationap@bridgeig.com</t>
  </si>
  <si>
    <t>Jorge Rodriguez</t>
  </si>
  <si>
    <t>9725 NW 117th Avenue, Suite 215</t>
  </si>
  <si>
    <t>8600 NW 36th Street, Suite 302</t>
  </si>
  <si>
    <t>Mena Ortiz</t>
  </si>
  <si>
    <t>786-388-0422</t>
  </si>
  <si>
    <t>mena.ortiz@bridgeig.com</t>
  </si>
  <si>
    <t>doralsquare@bridgeig.com</t>
  </si>
  <si>
    <t>Carlos Salazar / Gerado Ruiz</t>
  </si>
  <si>
    <t>1075WestentranceAP@bridgeig.com</t>
  </si>
  <si>
    <t>11475 Great Oaks Way, Suite 115</t>
  </si>
  <si>
    <t>greta.miller@bridgeig.com</t>
  </si>
  <si>
    <t>Rc3.invoices@bridgeig.com</t>
  </si>
  <si>
    <t>Rc4.invoices@bridgeig.com</t>
  </si>
  <si>
    <t>OhareIntlCenterAP@bridgeig.com</t>
  </si>
  <si>
    <t>Andre Wiggins</t>
  </si>
  <si>
    <t>312-558-3854</t>
  </si>
  <si>
    <t>Andre.Wiggins@transwestern.com</t>
  </si>
  <si>
    <t>OneNorthLaSalleAP@bridgeig.com</t>
  </si>
  <si>
    <t>Mike Pawyza</t>
  </si>
  <si>
    <t>Dee Romero (DPC)</t>
  </si>
  <si>
    <t>Sarah Castillo</t>
  </si>
  <si>
    <t>CornerstoneAP@bridgeig.com</t>
  </si>
  <si>
    <t>Peter Estrada</t>
  </si>
  <si>
    <t>c02003.01</t>
  </si>
  <si>
    <t>westendap@bridgeig.com</t>
  </si>
  <si>
    <t>c02003.02</t>
  </si>
  <si>
    <t>c02003.03</t>
  </si>
  <si>
    <t>c02003.04</t>
  </si>
  <si>
    <t>c02003.05</t>
  </si>
  <si>
    <t>c02003.06</t>
  </si>
  <si>
    <t>1660 Highway 100 South, Suite 300</t>
  </si>
  <si>
    <t>c0200901</t>
  </si>
  <si>
    <t>Mitchell Hartman</t>
  </si>
  <si>
    <t>612-772-4560</t>
  </si>
  <si>
    <t>mitchell.hartman@bridgeig.com</t>
  </si>
  <si>
    <t>excelsiorap@bridgeig.com</t>
  </si>
  <si>
    <t>Doug Wallick</t>
  </si>
  <si>
    <t>c0200902</t>
  </si>
  <si>
    <t>c0200502</t>
  </si>
  <si>
    <t>77 Upper Rock Circle, Suite 110</t>
  </si>
  <si>
    <t>77UpperRockAP@bridgeig.com</t>
  </si>
  <si>
    <t>c0200501</t>
  </si>
  <si>
    <t>BOF II MD 77 Upper Rock LLC - Garage</t>
  </si>
  <si>
    <t>c0201101</t>
  </si>
  <si>
    <t>BOF II VA Willow Oaks LLC</t>
  </si>
  <si>
    <t>Seth Campbell</t>
  </si>
  <si>
    <t>571-326-1601</t>
  </si>
  <si>
    <t>seth.campbell@bridgeig.com</t>
  </si>
  <si>
    <t>willowoaksap@bridgeig.com</t>
  </si>
  <si>
    <t>c0201102</t>
  </si>
  <si>
    <t>8280 Willow Oaks Corporate Drive, LL Suite 115</t>
  </si>
  <si>
    <t>c02002.01</t>
  </si>
  <si>
    <t>565 E. Swedesford Road, Suite 110</t>
  </si>
  <si>
    <t>BayColonyAP@bridgeig.com</t>
  </si>
  <si>
    <t>Anthony Pufko</t>
  </si>
  <si>
    <t>c02002.02</t>
  </si>
  <si>
    <t>c02002.03</t>
  </si>
  <si>
    <t>c02002.04</t>
  </si>
  <si>
    <t>c02004.03</t>
  </si>
  <si>
    <t>3730 Glen Lake Drive, Suite 375</t>
  </si>
  <si>
    <t>lakepointe3ap@bridgeig.com</t>
  </si>
  <si>
    <t>Iassac Grant</t>
  </si>
  <si>
    <t>c02004.05</t>
  </si>
  <si>
    <t>c02006</t>
  </si>
  <si>
    <t>BOF II FL Tampa Commons LLC</t>
  </si>
  <si>
    <t>1 N. Dale Mabry Highway, Suite 1030</t>
  </si>
  <si>
    <t>Courtney Houston</t>
  </si>
  <si>
    <t>813-350-0973</t>
  </si>
  <si>
    <t>courtney.houston@bridgeig.com</t>
  </si>
  <si>
    <t xml:space="preserve">tampacommonsap@bridgeig.com </t>
  </si>
  <si>
    <t>BOF II GA Brookside LLC</t>
  </si>
  <si>
    <t>3625 Brookside Parkway, Suite 160</t>
  </si>
  <si>
    <t>Greta Miller</t>
  </si>
  <si>
    <t>978-835-7149</t>
  </si>
  <si>
    <t>brookside1AP@bridgeig.com</t>
  </si>
  <si>
    <t>978-835-7150</t>
  </si>
  <si>
    <t>brookside2AP@bridgeig.com</t>
  </si>
  <si>
    <t>BOF II PA Lindenwood LLC</t>
  </si>
  <si>
    <t>LindenwoodAP@bridgeig.com</t>
  </si>
  <si>
    <t>C03001</t>
  </si>
  <si>
    <t>BOF III Camelback LLC</t>
  </si>
  <si>
    <t>2355 E Camelback Road, Suite 315</t>
  </si>
  <si>
    <t>CamelBackCenterAP@bridgeig.com</t>
  </si>
  <si>
    <t>C03002</t>
  </si>
  <si>
    <t>BOF III MN 10 West End</t>
  </si>
  <si>
    <t>Alexa Stritecky</t>
  </si>
  <si>
    <t>alexa.stritecky@bridgeig.com</t>
  </si>
  <si>
    <t>10WestEndAP@bridgeig.com</t>
  </si>
  <si>
    <t>Jonathan Vineyard</t>
  </si>
  <si>
    <t>GranParkAP@bridgeig.com</t>
  </si>
  <si>
    <t>Robert Baggett</t>
  </si>
  <si>
    <t>7411 Fullerton Road, Suite 100</t>
  </si>
  <si>
    <t>sq./ft</t>
  </si>
  <si>
    <t>BLDGS</t>
  </si>
  <si>
    <t>BOF I - DPC</t>
  </si>
  <si>
    <t>MF III - DPC 3200</t>
  </si>
  <si>
    <t>BOF I</t>
  </si>
  <si>
    <t>BDS</t>
  </si>
  <si>
    <t>Ozone</t>
  </si>
  <si>
    <t>Logistics Net</t>
  </si>
  <si>
    <t>BOF I &amp; BOF II Not Tracking in Energy Star</t>
  </si>
  <si>
    <t xml:space="preserve">Solely Occuppied by One Tenant </t>
  </si>
  <si>
    <t>BOF II</t>
  </si>
  <si>
    <t>Lindenwood 300</t>
  </si>
  <si>
    <t>9380 Excelsior</t>
  </si>
  <si>
    <t>MF Fund CV</t>
  </si>
  <si>
    <t>10300 NE Evergreen Parkway</t>
  </si>
  <si>
    <t>Richard Heaney</t>
  </si>
  <si>
    <t>Richard.Heaney@bridgeig.com</t>
  </si>
  <si>
    <t>Stone Ends</t>
  </si>
  <si>
    <t>Middlesex Crossing</t>
  </si>
  <si>
    <t>Billerica</t>
  </si>
  <si>
    <t>158 Concord Road</t>
  </si>
  <si>
    <t>Shane</t>
  </si>
  <si>
    <t>Meadows at Marlborough</t>
  </si>
  <si>
    <t>Marlborough</t>
  </si>
  <si>
    <t>Heights at Marlborough</t>
  </si>
  <si>
    <t>Commons at Haynes Farm</t>
  </si>
  <si>
    <t>100 Arbor Drive</t>
  </si>
  <si>
    <t>Shrewsbury</t>
  </si>
  <si>
    <t>45 Wheeler Circle</t>
  </si>
  <si>
    <t>Stoughton</t>
  </si>
  <si>
    <t>738 Plain Street</t>
  </si>
  <si>
    <t>Marshfield</t>
  </si>
  <si>
    <t>Village at Marshfield</t>
  </si>
  <si>
    <t>Fountains at Lee Vista</t>
  </si>
  <si>
    <t>5743 Bent Pine Drive</t>
  </si>
  <si>
    <t>01545</t>
  </si>
  <si>
    <t>39 Briarwood Lane</t>
  </si>
  <si>
    <t>01752</t>
  </si>
  <si>
    <t>141 Broadmeadow Street</t>
  </si>
  <si>
    <t>01821</t>
  </si>
  <si>
    <t>02072</t>
  </si>
  <si>
    <t>02050</t>
  </si>
  <si>
    <t>w02031</t>
  </si>
  <si>
    <t>m05032</t>
  </si>
  <si>
    <t>w02028</t>
  </si>
  <si>
    <t>w02029</t>
  </si>
  <si>
    <t>w02030</t>
  </si>
  <si>
    <t>w02032</t>
  </si>
  <si>
    <t>w02033</t>
  </si>
  <si>
    <t>Timpagnogos Village</t>
  </si>
  <si>
    <t>Orem</t>
  </si>
  <si>
    <t>w02511mh</t>
  </si>
  <si>
    <t>155 1200 West</t>
  </si>
  <si>
    <t>timpanogosvillagemhc@bridgepm.com</t>
  </si>
  <si>
    <t>Derrick Wademan</t>
  </si>
  <si>
    <t>commonsathaynesfarm@bridgepm.com</t>
  </si>
  <si>
    <t>Teigan Bain</t>
  </si>
  <si>
    <t>Teigan.Bain@bridgepm.com</t>
  </si>
  <si>
    <t>Carmen Coffman</t>
  </si>
  <si>
    <t>Carmen.Coffman@bridgepm.com</t>
  </si>
  <si>
    <t>fountainsatleevista@bridgepm.com</t>
  </si>
  <si>
    <t>Diane Thompson</t>
  </si>
  <si>
    <t>Diane.Thompson@bridgepm.com</t>
  </si>
  <si>
    <t>heightsatmarlborough@bridgepm.com</t>
  </si>
  <si>
    <t>meadowsatmarlborough@bridgepm.com</t>
  </si>
  <si>
    <t>middlesexcrossing@bridgepm.com</t>
  </si>
  <si>
    <t>Heather Snelley</t>
  </si>
  <si>
    <t>Heather.Snelley@bridgepm.com</t>
  </si>
  <si>
    <t>stoneends@bridgepm.com</t>
  </si>
  <si>
    <t>Renee Vardaro</t>
  </si>
  <si>
    <t>Renee.Vardaro@bridgepm.com</t>
  </si>
  <si>
    <t>villageatmarshfield@bridgepm.com</t>
  </si>
  <si>
    <t>Jesse Friedman</t>
  </si>
  <si>
    <t>Jesse.Friedman@bridgepm.com</t>
  </si>
  <si>
    <t>Shane.Kelly@bridgepm.com</t>
  </si>
  <si>
    <t>Thomas Morgan</t>
  </si>
  <si>
    <t>Derrick.Wademan@bridgepm.com</t>
  </si>
  <si>
    <t>Shane Kelly                       801-716-4564</t>
  </si>
  <si>
    <t>Ashley Johnson</t>
  </si>
  <si>
    <t>Ashley.Johnson@bridgepm.com</t>
  </si>
  <si>
    <t>Annette Culverson</t>
  </si>
  <si>
    <t>Annette.Culverson@bridgepm.com</t>
  </si>
  <si>
    <t>(781) 222-9660</t>
  </si>
  <si>
    <t>(781) 217-6110</t>
  </si>
  <si>
    <t>(978) 291-7930</t>
  </si>
  <si>
    <t>(508) 297-7010</t>
  </si>
  <si>
    <t>(508) 297-7008</t>
  </si>
  <si>
    <t>(407) 857-4191</t>
  </si>
  <si>
    <t>(508) 841-5179</t>
  </si>
  <si>
    <t>Jouhanna Ford</t>
  </si>
  <si>
    <t>Jouhanna.Ford@bridgepm.com</t>
  </si>
  <si>
    <t>Jerald Parks</t>
  </si>
  <si>
    <t>Jerald.Parks@bridgepm.com</t>
  </si>
  <si>
    <t>Deneesha Craig</t>
  </si>
  <si>
    <t>Deneesha.Craig@bridgepm.com</t>
  </si>
  <si>
    <r>
      <t xml:space="preserve">Park @ 7200 </t>
    </r>
    <r>
      <rPr>
        <b/>
        <sz val="10"/>
        <rFont val="Calibri"/>
        <family val="2"/>
        <scheme val="minor"/>
      </rPr>
      <t>fka Pointe Sienna</t>
    </r>
  </si>
  <si>
    <t>107 Hewitt</t>
  </si>
  <si>
    <t>The Miller</t>
  </si>
  <si>
    <t>The Quill</t>
  </si>
  <si>
    <t>The Nash</t>
  </si>
  <si>
    <t>stac-00a, stac-00b, stac-00c, stac-00d</t>
  </si>
  <si>
    <t>embl-001</t>
  </si>
  <si>
    <t>blo1-002</t>
  </si>
  <si>
    <t>blo1-001</t>
  </si>
  <si>
    <t>adde-001</t>
  </si>
  <si>
    <t>sies-001</t>
  </si>
  <si>
    <t>lgte-001</t>
  </si>
  <si>
    <t>mode-001</t>
  </si>
  <si>
    <t>modw-001</t>
  </si>
  <si>
    <t>cana-001</t>
  </si>
  <si>
    <t>cana-002</t>
  </si>
  <si>
    <t>Canal Crossing II</t>
  </si>
  <si>
    <t>embr-001</t>
  </si>
  <si>
    <t>Embrey NoDa</t>
  </si>
  <si>
    <t>3027 N Tryon</t>
  </si>
  <si>
    <t>Embrey Partners</t>
  </si>
  <si>
    <t>544 Carroll Street</t>
  </si>
  <si>
    <t>Avery Hall &amp; Declaration</t>
  </si>
  <si>
    <t>SSA</t>
  </si>
  <si>
    <t>Post District</t>
  </si>
  <si>
    <t>Susan</t>
  </si>
  <si>
    <t>Devin</t>
  </si>
  <si>
    <t>Adam Wagner</t>
  </si>
  <si>
    <t>a.wagner@bridgepm.com</t>
  </si>
  <si>
    <t>Micaela Benavidez</t>
  </si>
  <si>
    <t>Micaela.Benavidez@bridgepm.com</t>
  </si>
  <si>
    <t>Ashley Painter</t>
  </si>
  <si>
    <t>Ashley.Painter@bridgepm.com</t>
  </si>
  <si>
    <t>Dulce Gutierrez</t>
  </si>
  <si>
    <t>Dulce.Gutierrez@bridgepm.com</t>
  </si>
  <si>
    <t>TJ Peterson                       801-506-1461</t>
  </si>
  <si>
    <t>(316) 201-4812</t>
  </si>
  <si>
    <r>
      <t xml:space="preserve">Elevate on Parkway </t>
    </r>
    <r>
      <rPr>
        <b/>
        <sz val="10"/>
        <rFont val="Calibri"/>
        <family val="2"/>
        <scheme val="minor"/>
      </rPr>
      <t>fka Parkvue Flats</t>
    </r>
  </si>
  <si>
    <t>Marshall.Miller@bridgepm.com</t>
  </si>
  <si>
    <t>Rhea</t>
  </si>
  <si>
    <t>Rhea.Richardson@bridgepm.com</t>
  </si>
  <si>
    <t>Nikki</t>
  </si>
  <si>
    <t>Nikki.Wise@bridgepm.com</t>
  </si>
  <si>
    <t>Carrie</t>
  </si>
  <si>
    <t>Carrie.Jeffords@bridgepm.com</t>
  </si>
  <si>
    <t>Seven Lakes at Carrollwood</t>
  </si>
  <si>
    <t>m05033</t>
  </si>
  <si>
    <t>sevenlakescarrollwood@bridgepm.com</t>
  </si>
  <si>
    <t>Angela McFadden</t>
  </si>
  <si>
    <t>Angela.McFadden@bridgepm.com</t>
  </si>
  <si>
    <t>3303 N. Lakeview Drive</t>
  </si>
  <si>
    <t>Alex Schwerdt</t>
  </si>
  <si>
    <t xml:space="preserve">Hank Miller </t>
  </si>
  <si>
    <t>The Thompson</t>
  </si>
  <si>
    <t>Vancouver Waterfront - Block 19</t>
  </si>
  <si>
    <t>carr-001</t>
  </si>
  <si>
    <t>Bianca Bell</t>
  </si>
  <si>
    <t>Bianca.Bell@bridgepm.com</t>
  </si>
  <si>
    <t>Karen Johnson</t>
  </si>
  <si>
    <t>Karen.Johnson@bridgepm.com</t>
  </si>
  <si>
    <t>Dana Vaughn</t>
  </si>
  <si>
    <t>Dana.Vaughn@bridgepm.com</t>
  </si>
  <si>
    <t>Mark Kawanna</t>
  </si>
  <si>
    <t>Mark.Kawanna@bridgepm.com</t>
  </si>
  <si>
    <t>Frances Jimenez</t>
  </si>
  <si>
    <t>Frances.Jimenez@bridgepm.com</t>
  </si>
  <si>
    <t>Brady LoseeRupp</t>
  </si>
  <si>
    <t>Brady.LoseeRupp@bridgepm.com</t>
  </si>
  <si>
    <t>Kei Babayale</t>
  </si>
  <si>
    <t>Kei.Babayale@bridgepm.com</t>
  </si>
  <si>
    <t>Lynn</t>
  </si>
  <si>
    <t>Lynn.Kordek@bridgepm.com</t>
  </si>
  <si>
    <t>Taylor McField</t>
  </si>
  <si>
    <t>Taylor.McField@bridgepm.com</t>
  </si>
  <si>
    <t>Trisha Minier</t>
  </si>
  <si>
    <t>Trisha.Minier@bridgepm.com</t>
  </si>
  <si>
    <t>Chrissy Lucy                     801-284-2917</t>
  </si>
  <si>
    <t>Marshall</t>
  </si>
  <si>
    <t>Marshall Miller                    801-716-4250</t>
  </si>
  <si>
    <t>Angel Ball                         801-716-4521</t>
  </si>
  <si>
    <t>Carrie Jeffords                 801-716-4522</t>
  </si>
  <si>
    <t>Devin Matthijssen           801-716-5414</t>
  </si>
  <si>
    <t>Rhea Richardson               801-716-4258</t>
  </si>
  <si>
    <t>Susan Henderson              801-716-4588</t>
  </si>
  <si>
    <t>Lynn Kordek                      801-716-4523</t>
  </si>
  <si>
    <t>Amanda Campbell            801-716-4257</t>
  </si>
  <si>
    <t>Brianna Muzi                   801-285-7325</t>
  </si>
  <si>
    <t>Karen Henderson              801-716-4253</t>
  </si>
  <si>
    <t>Nikki Wise                         801-716-4507</t>
  </si>
  <si>
    <t>Zinajda Odobasic</t>
  </si>
  <si>
    <t>Zinajda.Odobasic@bridgepm.com</t>
  </si>
  <si>
    <t>Robert Lavinghouse</t>
  </si>
  <si>
    <t>Robert.Lavinghouse@bridgepm.com</t>
  </si>
  <si>
    <t>Krystal Findley-Ward</t>
  </si>
  <si>
    <t>Krystal.Findley-Ward@bridgepm.com</t>
  </si>
  <si>
    <t>Cody Ploss</t>
  </si>
  <si>
    <t>Cody.Ploss@bridgepm.com</t>
  </si>
  <si>
    <t>(813) 961-6295</t>
  </si>
  <si>
    <t>Jeremy.Wash@bridgepm.com</t>
  </si>
  <si>
    <t>Michelle.Cockrell@bridgepm.com</t>
  </si>
  <si>
    <t>Kylee.Beveridge@bridgepm.com</t>
  </si>
  <si>
    <t>Monica Cuevas</t>
  </si>
  <si>
    <t>Monica.Cuevas@bridgepm.com</t>
  </si>
  <si>
    <t>Tiffany Fogerty</t>
  </si>
  <si>
    <t>Tiffany.Fogerty@bridgepm.com</t>
  </si>
  <si>
    <t>Lyn Montez</t>
  </si>
  <si>
    <t>Lyn.Montez@bridgepm.com</t>
  </si>
  <si>
    <t>z03000901</t>
  </si>
  <si>
    <t>2022 N. Beckley Avenue</t>
  </si>
  <si>
    <t>Hanna Nichols</t>
  </si>
  <si>
    <t>Hanna.Nichols@bridgepm.com</t>
  </si>
  <si>
    <t>banyanflats@bridgepm.com</t>
  </si>
  <si>
    <t>Ovation at Galatyn Park</t>
  </si>
  <si>
    <t>4056</t>
  </si>
  <si>
    <t>Richardson</t>
  </si>
  <si>
    <t>2323 Plaza Blvd.</t>
  </si>
  <si>
    <t>Bonnie Flores</t>
  </si>
  <si>
    <t>Bonnie.Flores@bridgepm.com</t>
  </si>
  <si>
    <t>ovation@bridgepm.com</t>
  </si>
  <si>
    <t>333 West 500 South</t>
  </si>
  <si>
    <t>Mark Thompson</t>
  </si>
  <si>
    <t>Ryan Davidson</t>
  </si>
  <si>
    <t>Drake Mulkey</t>
  </si>
  <si>
    <t>BB &amp; A&amp;Z Office, LLC - Post District</t>
  </si>
  <si>
    <t>6100 Parkway LLC</t>
  </si>
  <si>
    <t>900 Squirrel LLC</t>
  </si>
  <si>
    <t>Keith Tilmon</t>
  </si>
  <si>
    <t>BDS II NC Regency Lakeview LLC</t>
  </si>
  <si>
    <t>Olivia Brown</t>
  </si>
  <si>
    <t>BDS II SC Fontaine Business Park LLC - 200</t>
  </si>
  <si>
    <t>BDS II SC Fontaine Business Park LLC - 201</t>
  </si>
  <si>
    <t>200 Arbor Lake Drive</t>
  </si>
  <si>
    <t>201 Arbor Lake Drive</t>
  </si>
  <si>
    <t>300 Arbor Lake Drive</t>
  </si>
  <si>
    <t>400 Arbor Lake Drive</t>
  </si>
  <si>
    <t>BDS II SC Fontaine Business Park LLC - 300</t>
  </si>
  <si>
    <t>BDS II SC Fontaine Business Park LLC - 400</t>
  </si>
  <si>
    <t>d0200501</t>
  </si>
  <si>
    <t>d0200502</t>
  </si>
  <si>
    <t>BDS II GA The Pointe LLC - 400</t>
  </si>
  <si>
    <t>BDS II GA The Pointe LLC - 500</t>
  </si>
  <si>
    <t>400 Northridge Road</t>
  </si>
  <si>
    <t>500 Northridge Road</t>
  </si>
  <si>
    <t>Alecia Smith</t>
  </si>
  <si>
    <t>470-571-6936</t>
  </si>
  <si>
    <t>alecia.smith@bridgeig.com</t>
  </si>
  <si>
    <t>Jacob Blackerby</t>
  </si>
  <si>
    <t>Mary Macy McClintock</t>
  </si>
  <si>
    <t>Macy Crose</t>
  </si>
  <si>
    <t>602-274-4434</t>
  </si>
  <si>
    <t>macy.crose@cbre.com</t>
  </si>
  <si>
    <t>Geri Aldridge</t>
  </si>
  <si>
    <t>Lisa Rutherford</t>
  </si>
  <si>
    <t>lisa.rutherford@bridgeig.com</t>
  </si>
  <si>
    <t>Eric Ressler</t>
  </si>
  <si>
    <t>eric.ressler@nmark.com</t>
  </si>
  <si>
    <t>BOF AZ Phoenix Gateway Center LLC</t>
  </si>
  <si>
    <t>Timothy Schell</t>
  </si>
  <si>
    <t>Maritza Macias</t>
  </si>
  <si>
    <t>maritza.macias.jll.com</t>
  </si>
  <si>
    <t>Dayvon Solomon</t>
  </si>
  <si>
    <t>Joanne Palmer</t>
  </si>
  <si>
    <t>joanne.palmer@bridgeig.com</t>
  </si>
  <si>
    <t>Fred Dominguez</t>
  </si>
  <si>
    <t>Fred.Dominguez@bridgepm.com</t>
  </si>
  <si>
    <t>Devin Liu</t>
  </si>
  <si>
    <t>Devin.Liu@bridgepm.com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</si>
</sst>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###"/>
    <numFmt numFmtId="166" formatCode="0.00_)"/>
  </numFmts>
  <fonts count="49" x14ac:knownFonts="1">
    <font>
      <sz val="10"/>
      <name val="Arial"/>
      <family val="2"/>
    </font>
    <font>
      <sz val="10"/>
      <name val="Arial"/>
      <family val="2"/>
    </font>
    <font>
      <sz val="14"/>
      <name val="Century Gothic"/>
      <family val="2"/>
    </font>
    <font>
      <b/>
      <sz val="13"/>
      <name val="Arial"/>
      <family val="2"/>
    </font>
    <font>
      <u/>
      <sz val="10"/>
      <color indexed="12"/>
      <name val="Arial"/>
      <family val="2"/>
    </font>
    <font>
      <sz val="13"/>
      <color theme="8"/>
      <name val="Arial"/>
      <family val="2"/>
    </font>
    <font>
      <b/>
      <sz val="14"/>
      <color theme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i/>
      <sz val="16"/>
      <name val="Helv"/>
    </font>
    <font>
      <b/>
      <sz val="11"/>
      <name val="Times New Roman"/>
      <family val="1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u/>
      <sz val="14"/>
      <color theme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3"/>
      <color theme="8"/>
      <name val="Calibri"/>
      <family val="2"/>
      <scheme val="minor"/>
    </font>
    <font>
      <u/>
      <sz val="13"/>
      <color theme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2"/>
      <color theme="6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u/>
      <sz val="11"/>
      <color theme="6" tint="-0.249977111117893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rgb="FF242424"/>
      <name val="Calibri"/>
      <family val="2"/>
      <scheme val="minor"/>
    </font>
    <font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77111117893"/>
      </right>
      <top/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7"/>
    <xf numFmtId="0" fontId="8" fillId="0" borderId="0"/>
    <xf numFmtId="164" fontId="1" fillId="0" borderId="0">
      <alignment vertical="top"/>
    </xf>
    <xf numFmtId="3" fontId="7" fillId="0" borderId="0"/>
    <xf numFmtId="0" fontId="7" fillId="0" borderId="12"/>
    <xf numFmtId="37" fontId="7" fillId="0" borderId="13">
      <protection locked="0"/>
    </xf>
    <xf numFmtId="38" fontId="9" fillId="4" borderId="0" applyNumberFormat="0" applyBorder="0" applyAlignment="0" applyProtection="0"/>
    <xf numFmtId="165" fontId="1" fillId="0" borderId="0">
      <protection locked="0"/>
    </xf>
    <xf numFmtId="10" fontId="9" fillId="5" borderId="1" applyNumberFormat="0" applyBorder="0" applyAlignment="0" applyProtection="0"/>
    <xf numFmtId="0" fontId="7" fillId="6" borderId="0"/>
    <xf numFmtId="166" fontId="10" fillId="0" borderId="0"/>
    <xf numFmtId="0" fontId="1" fillId="0" borderId="0"/>
    <xf numFmtId="4" fontId="7" fillId="0" borderId="0"/>
    <xf numFmtId="10" fontId="1" fillId="0" borderId="0" applyFont="0" applyFill="0" applyBorder="0" applyAlignment="0" applyProtection="0"/>
    <xf numFmtId="40" fontId="11" fillId="0" borderId="0"/>
    <xf numFmtId="0" fontId="8" fillId="0" borderId="0">
      <alignment horizontal="right"/>
    </xf>
  </cellStyleXfs>
  <cellXfs count="4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3" fillId="2" borderId="0" xfId="0" applyFont="1" applyFill="1"/>
    <xf numFmtId="0" fontId="15" fillId="7" borderId="14" xfId="0" applyFont="1" applyFill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19" fillId="9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20" fillId="0" borderId="11" xfId="0" applyFont="1" applyBorder="1"/>
    <xf numFmtId="0" fontId="20" fillId="0" borderId="10" xfId="0" quotePrefix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0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9" xfId="0" applyFont="1" applyBorder="1"/>
    <xf numFmtId="0" fontId="18" fillId="0" borderId="0" xfId="0" applyFont="1" applyAlignment="1">
      <alignment horizontal="center"/>
    </xf>
    <xf numFmtId="0" fontId="22" fillId="0" borderId="0" xfId="0" applyFont="1"/>
    <xf numFmtId="3" fontId="20" fillId="0" borderId="0" xfId="0" applyNumberFormat="1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26" fillId="9" borderId="1" xfId="1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26" fillId="8" borderId="1" xfId="1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26" fillId="10" borderId="1" xfId="1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6" fillId="0" borderId="1" xfId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6" fillId="2" borderId="1" xfId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26" fillId="13" borderId="1" xfId="1" applyFont="1" applyFill="1" applyBorder="1" applyAlignment="1" applyProtection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27" fillId="0" borderId="0" xfId="0" applyFont="1"/>
    <xf numFmtId="0" fontId="13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14" fillId="0" borderId="0" xfId="0" applyFont="1"/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49" fontId="19" fillId="11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49" fontId="19" fillId="13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8" fillId="0" borderId="10" xfId="0" applyFont="1" applyBorder="1" applyAlignment="1">
      <alignment vertical="top"/>
    </xf>
    <xf numFmtId="3" fontId="20" fillId="0" borderId="0" xfId="0" applyNumberFormat="1" applyFont="1" applyAlignment="1">
      <alignment horizontal="center" vertical="top"/>
    </xf>
    <xf numFmtId="0" fontId="32" fillId="0" borderId="0" xfId="0" applyFont="1" applyAlignment="1">
      <alignment vertical="top"/>
    </xf>
    <xf numFmtId="0" fontId="32" fillId="0" borderId="0" xfId="0" applyFont="1" applyAlignment="1">
      <alignment horizontal="center" vertical="top"/>
    </xf>
    <xf numFmtId="3" fontId="30" fillId="3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3" fontId="15" fillId="10" borderId="1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5" fillId="1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1" fillId="0" borderId="9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25" fillId="10" borderId="1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3" fontId="15" fillId="9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5" fillId="12" borderId="1" xfId="0" applyNumberFormat="1" applyFont="1" applyFill="1" applyBorder="1" applyAlignment="1">
      <alignment horizontal="center"/>
    </xf>
    <xf numFmtId="3" fontId="15" fillId="11" borderId="1" xfId="0" applyNumberFormat="1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3" fontId="17" fillId="0" borderId="6" xfId="1" applyNumberFormat="1" applyFont="1" applyBorder="1" applyAlignment="1" applyProtection="1">
      <alignment horizontal="center"/>
    </xf>
    <xf numFmtId="3" fontId="17" fillId="0" borderId="15" xfId="1" applyNumberFormat="1" applyFont="1" applyBorder="1" applyAlignment="1" applyProtection="1">
      <alignment horizontal="center"/>
    </xf>
    <xf numFmtId="3" fontId="17" fillId="0" borderId="21" xfId="1" applyNumberFormat="1" applyFont="1" applyBorder="1" applyAlignment="1" applyProtection="1">
      <alignment horizontal="center"/>
    </xf>
    <xf numFmtId="3" fontId="17" fillId="0" borderId="16" xfId="1" applyNumberFormat="1" applyFont="1" applyBorder="1" applyAlignment="1" applyProtection="1">
      <alignment horizontal="center"/>
    </xf>
    <xf numFmtId="3" fontId="16" fillId="0" borderId="0" xfId="0" applyNumberFormat="1" applyFont="1" applyAlignment="1">
      <alignment horizontal="center"/>
    </xf>
    <xf numFmtId="0" fontId="15" fillId="11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7" fillId="10" borderId="1" xfId="1" applyFont="1" applyFill="1" applyBorder="1" applyAlignment="1" applyProtection="1">
      <alignment horizontal="center"/>
    </xf>
    <xf numFmtId="0" fontId="17" fillId="9" borderId="1" xfId="1" applyFont="1" applyFill="1" applyBorder="1" applyAlignment="1" applyProtection="1">
      <alignment horizontal="center"/>
    </xf>
    <xf numFmtId="0" fontId="17" fillId="0" borderId="1" xfId="1" applyFont="1" applyFill="1" applyBorder="1" applyAlignment="1" applyProtection="1">
      <alignment horizontal="center"/>
    </xf>
    <xf numFmtId="0" fontId="17" fillId="12" borderId="1" xfId="1" applyFont="1" applyFill="1" applyBorder="1" applyAlignment="1" applyProtection="1">
      <alignment horizontal="center"/>
    </xf>
    <xf numFmtId="0" fontId="17" fillId="12" borderId="24" xfId="1" applyFont="1" applyFill="1" applyBorder="1" applyAlignment="1" applyProtection="1">
      <alignment horizontal="center"/>
    </xf>
    <xf numFmtId="0" fontId="17" fillId="11" borderId="24" xfId="1" applyFont="1" applyFill="1" applyBorder="1" applyAlignment="1" applyProtection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7" fillId="0" borderId="0" xfId="1" applyNumberFormat="1" applyFont="1" applyAlignment="1" applyProtection="1">
      <alignment horizontal="center"/>
    </xf>
    <xf numFmtId="0" fontId="17" fillId="0" borderId="0" xfId="1" applyFont="1" applyAlignment="1" applyProtection="1">
      <alignment horizontal="center"/>
    </xf>
    <xf numFmtId="0" fontId="15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8" fillId="0" borderId="0" xfId="0" applyFont="1"/>
    <xf numFmtId="0" fontId="20" fillId="0" borderId="10" xfId="0" applyFont="1" applyBorder="1"/>
    <xf numFmtId="49" fontId="34" fillId="11" borderId="1" xfId="0" applyNumberFormat="1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0" fontId="34" fillId="0" borderId="2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9" borderId="29" xfId="0" applyFont="1" applyFill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0" fontId="34" fillId="10" borderId="29" xfId="0" applyFont="1" applyFill="1" applyBorder="1" applyAlignment="1">
      <alignment horizontal="center" vertical="center"/>
    </xf>
    <xf numFmtId="0" fontId="34" fillId="8" borderId="29" xfId="0" applyFont="1" applyFill="1" applyBorder="1" applyAlignment="1">
      <alignment horizontal="center" vertical="center" wrapText="1"/>
    </xf>
    <xf numFmtId="0" fontId="34" fillId="11" borderId="29" xfId="0" applyFont="1" applyFill="1" applyBorder="1" applyAlignment="1">
      <alignment horizontal="center" vertical="center"/>
    </xf>
    <xf numFmtId="0" fontId="34" fillId="13" borderId="29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/>
    </xf>
    <xf numFmtId="0" fontId="19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 vertical="center"/>
    </xf>
    <xf numFmtId="49" fontId="15" fillId="13" borderId="1" xfId="0" applyNumberFormat="1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49" fontId="19" fillId="11" borderId="29" xfId="0" applyNumberFormat="1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5" fillId="10" borderId="29" xfId="0" applyFont="1" applyFill="1" applyBorder="1" applyAlignment="1">
      <alignment horizontal="center"/>
    </xf>
    <xf numFmtId="49" fontId="19" fillId="13" borderId="29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/>
    </xf>
    <xf numFmtId="49" fontId="15" fillId="12" borderId="1" xfId="0" applyNumberFormat="1" applyFont="1" applyFill="1" applyBorder="1" applyAlignment="1">
      <alignment horizontal="center"/>
    </xf>
    <xf numFmtId="49" fontId="16" fillId="1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12" borderId="1" xfId="0" applyNumberFormat="1" applyFont="1" applyFill="1" applyBorder="1" applyAlignment="1">
      <alignment horizontal="center" vertical="center" wrapText="1"/>
    </xf>
    <xf numFmtId="49" fontId="16" fillId="12" borderId="1" xfId="0" applyNumberFormat="1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6" fillId="12" borderId="1" xfId="1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29" xfId="0" applyFont="1" applyFill="1" applyBorder="1" applyAlignment="1">
      <alignment horizontal="center" vertical="center" wrapText="1"/>
    </xf>
    <xf numFmtId="0" fontId="34" fillId="14" borderId="29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center" vertical="center"/>
    </xf>
    <xf numFmtId="0" fontId="26" fillId="14" borderId="1" xfId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9" fillId="0" borderId="29" xfId="0" applyNumberFormat="1" applyFont="1" applyBorder="1" applyAlignment="1">
      <alignment horizontal="center" vertical="center"/>
    </xf>
    <xf numFmtId="0" fontId="15" fillId="13" borderId="23" xfId="0" applyFont="1" applyFill="1" applyBorder="1" applyAlignment="1">
      <alignment horizontal="center" vertical="center"/>
    </xf>
    <xf numFmtId="0" fontId="39" fillId="8" borderId="1" xfId="1" applyFont="1" applyFill="1" applyBorder="1" applyAlignment="1" applyProtection="1">
      <alignment horizontal="center" vertical="center"/>
    </xf>
    <xf numFmtId="0" fontId="40" fillId="11" borderId="1" xfId="1" applyFont="1" applyFill="1" applyBorder="1" applyAlignment="1" applyProtection="1">
      <alignment horizontal="center" vertical="center"/>
    </xf>
    <xf numFmtId="0" fontId="40" fillId="13" borderId="1" xfId="1" applyFont="1" applyFill="1" applyBorder="1" applyAlignment="1" applyProtection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40" fillId="12" borderId="1" xfId="1" applyFont="1" applyFill="1" applyBorder="1" applyAlignment="1" applyProtection="1">
      <alignment horizontal="center" vertical="center"/>
    </xf>
    <xf numFmtId="0" fontId="40" fillId="0" borderId="1" xfId="1" applyFont="1" applyFill="1" applyBorder="1" applyAlignment="1" applyProtection="1">
      <alignment horizontal="center" vertical="center"/>
    </xf>
    <xf numFmtId="0" fontId="40" fillId="10" borderId="1" xfId="1" applyFont="1" applyFill="1" applyBorder="1" applyAlignment="1" applyProtection="1">
      <alignment horizontal="center" vertical="center"/>
    </xf>
    <xf numFmtId="0" fontId="40" fillId="9" borderId="1" xfId="1" applyFont="1" applyFill="1" applyBorder="1" applyAlignment="1" applyProtection="1">
      <alignment horizontal="center" vertical="center"/>
    </xf>
    <xf numFmtId="0" fontId="40" fillId="14" borderId="1" xfId="1" applyFont="1" applyFill="1" applyBorder="1" applyAlignment="1" applyProtection="1">
      <alignment horizontal="center" vertical="center"/>
    </xf>
    <xf numFmtId="0" fontId="40" fillId="2" borderId="1" xfId="1" applyFont="1" applyFill="1" applyBorder="1" applyAlignment="1" applyProtection="1">
      <alignment horizontal="center" vertical="center"/>
    </xf>
    <xf numFmtId="49" fontId="19" fillId="15" borderId="1" xfId="0" applyNumberFormat="1" applyFont="1" applyFill="1" applyBorder="1" applyAlignment="1">
      <alignment horizontal="center" vertical="center" wrapText="1"/>
    </xf>
    <xf numFmtId="49" fontId="34" fillId="15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3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40" fillId="15" borderId="1" xfId="1" applyFont="1" applyFill="1" applyBorder="1" applyAlignment="1" applyProtection="1">
      <alignment horizontal="center" vertical="center"/>
    </xf>
    <xf numFmtId="0" fontId="34" fillId="15" borderId="29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/>
    </xf>
    <xf numFmtId="3" fontId="15" fillId="15" borderId="1" xfId="0" applyNumberFormat="1" applyFont="1" applyFill="1" applyBorder="1" applyAlignment="1">
      <alignment horizontal="center"/>
    </xf>
    <xf numFmtId="0" fontId="19" fillId="16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/>
    </xf>
    <xf numFmtId="0" fontId="16" fillId="16" borderId="1" xfId="0" applyFont="1" applyFill="1" applyBorder="1" applyAlignment="1">
      <alignment horizontal="center" vertical="center" wrapText="1"/>
    </xf>
    <xf numFmtId="37" fontId="15" fillId="16" borderId="1" xfId="0" applyNumberFormat="1" applyFont="1" applyFill="1" applyBorder="1" applyAlignment="1">
      <alignment horizontal="center" vertical="center"/>
    </xf>
    <xf numFmtId="37" fontId="15" fillId="16" borderId="3" xfId="0" applyNumberFormat="1" applyFont="1" applyFill="1" applyBorder="1" applyAlignment="1">
      <alignment horizontal="center" vertical="center"/>
    </xf>
    <xf numFmtId="0" fontId="15" fillId="16" borderId="3" xfId="0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37" fontId="15" fillId="13" borderId="1" xfId="0" applyNumberFormat="1" applyFont="1" applyFill="1" applyBorder="1" applyAlignment="1">
      <alignment horizontal="center" vertical="center"/>
    </xf>
    <xf numFmtId="37" fontId="15" fillId="13" borderId="3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 vertical="center" wrapText="1"/>
    </xf>
    <xf numFmtId="37" fontId="15" fillId="17" borderId="1" xfId="0" applyNumberFormat="1" applyFont="1" applyFill="1" applyBorder="1" applyAlignment="1">
      <alignment horizontal="center" vertical="center"/>
    </xf>
    <xf numFmtId="37" fontId="15" fillId="17" borderId="3" xfId="0" applyNumberFormat="1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15" fillId="17" borderId="1" xfId="0" quotePrefix="1" applyFont="1" applyFill="1" applyBorder="1" applyAlignment="1">
      <alignment horizontal="center" vertical="center"/>
    </xf>
    <xf numFmtId="49" fontId="15" fillId="17" borderId="1" xfId="0" applyNumberFormat="1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 vertical="center" wrapText="1"/>
    </xf>
    <xf numFmtId="37" fontId="15" fillId="18" borderId="1" xfId="0" applyNumberFormat="1" applyFont="1" applyFill="1" applyBorder="1" applyAlignment="1">
      <alignment horizontal="center" vertical="center"/>
    </xf>
    <xf numFmtId="37" fontId="15" fillId="18" borderId="3" xfId="0" applyNumberFormat="1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4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49" fontId="15" fillId="18" borderId="1" xfId="0" applyNumberFormat="1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0" fontId="15" fillId="18" borderId="1" xfId="0" quotePrefix="1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 vertical="center" wrapText="1"/>
    </xf>
    <xf numFmtId="37" fontId="15" fillId="19" borderId="1" xfId="0" applyNumberFormat="1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" fillId="0" borderId="24" xfId="0" applyFont="1" applyBorder="1"/>
    <xf numFmtId="0" fontId="16" fillId="20" borderId="34" xfId="0" applyFont="1" applyFill="1" applyBorder="1" applyAlignment="1">
      <alignment horizontal="center"/>
    </xf>
    <xf numFmtId="0" fontId="15" fillId="20" borderId="17" xfId="0" applyFont="1" applyFill="1" applyBorder="1" applyAlignment="1">
      <alignment horizontal="center" vertical="center"/>
    </xf>
    <xf numFmtId="0" fontId="15" fillId="20" borderId="33" xfId="0" applyFont="1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/>
    </xf>
    <xf numFmtId="3" fontId="4" fillId="0" borderId="6" xfId="1" applyNumberFormat="1" applyBorder="1" applyAlignment="1" applyProtection="1">
      <alignment horizontal="center"/>
    </xf>
    <xf numFmtId="0" fontId="16" fillId="16" borderId="28" xfId="0" applyFont="1" applyFill="1" applyBorder="1" applyAlignment="1">
      <alignment horizontal="center"/>
    </xf>
    <xf numFmtId="3" fontId="16" fillId="16" borderId="0" xfId="0" applyNumberFormat="1" applyFont="1" applyFill="1" applyAlignment="1">
      <alignment horizontal="center"/>
    </xf>
    <xf numFmtId="3" fontId="16" fillId="16" borderId="35" xfId="0" applyNumberFormat="1" applyFont="1" applyFill="1" applyBorder="1" applyAlignment="1">
      <alignment horizontal="center"/>
    </xf>
    <xf numFmtId="0" fontId="16" fillId="13" borderId="28" xfId="0" applyFont="1" applyFill="1" applyBorder="1" applyAlignment="1">
      <alignment horizontal="center"/>
    </xf>
    <xf numFmtId="3" fontId="16" fillId="13" borderId="0" xfId="0" applyNumberFormat="1" applyFont="1" applyFill="1" applyAlignment="1">
      <alignment horizontal="center"/>
    </xf>
    <xf numFmtId="3" fontId="16" fillId="13" borderId="35" xfId="0" applyNumberFormat="1" applyFont="1" applyFill="1" applyBorder="1" applyAlignment="1">
      <alignment horizontal="center"/>
    </xf>
    <xf numFmtId="0" fontId="16" fillId="17" borderId="28" xfId="0" applyFont="1" applyFill="1" applyBorder="1" applyAlignment="1">
      <alignment horizontal="center"/>
    </xf>
    <xf numFmtId="3" fontId="16" fillId="17" borderId="0" xfId="0" applyNumberFormat="1" applyFont="1" applyFill="1" applyAlignment="1">
      <alignment horizontal="center"/>
    </xf>
    <xf numFmtId="3" fontId="16" fillId="17" borderId="35" xfId="0" applyNumberFormat="1" applyFont="1" applyFill="1" applyBorder="1" applyAlignment="1">
      <alignment horizontal="center"/>
    </xf>
    <xf numFmtId="0" fontId="16" fillId="18" borderId="28" xfId="0" applyFont="1" applyFill="1" applyBorder="1" applyAlignment="1">
      <alignment horizontal="center"/>
    </xf>
    <xf numFmtId="3" fontId="16" fillId="18" borderId="0" xfId="0" applyNumberFormat="1" applyFont="1" applyFill="1" applyAlignment="1">
      <alignment horizontal="center"/>
    </xf>
    <xf numFmtId="3" fontId="16" fillId="18" borderId="35" xfId="0" applyNumberFormat="1" applyFont="1" applyFill="1" applyBorder="1" applyAlignment="1">
      <alignment horizontal="center"/>
    </xf>
    <xf numFmtId="0" fontId="16" fillId="19" borderId="28" xfId="0" applyFont="1" applyFill="1" applyBorder="1" applyAlignment="1">
      <alignment horizontal="center"/>
    </xf>
    <xf numFmtId="3" fontId="16" fillId="19" borderId="0" xfId="0" applyNumberFormat="1" applyFont="1" applyFill="1" applyAlignment="1">
      <alignment horizontal="center"/>
    </xf>
    <xf numFmtId="3" fontId="16" fillId="19" borderId="35" xfId="0" applyNumberFormat="1" applyFont="1" applyFill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3" fontId="4" fillId="0" borderId="21" xfId="1" applyNumberFormat="1" applyBorder="1" applyAlignment="1" applyProtection="1">
      <alignment horizontal="center"/>
    </xf>
    <xf numFmtId="0" fontId="34" fillId="17" borderId="29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5" fillId="17" borderId="23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26" fillId="17" borderId="1" xfId="1" applyFont="1" applyFill="1" applyBorder="1" applyAlignment="1" applyProtection="1">
      <alignment horizontal="center" vertical="center"/>
    </xf>
    <xf numFmtId="0" fontId="40" fillId="17" borderId="1" xfId="1" applyFont="1" applyFill="1" applyBorder="1" applyAlignment="1" applyProtection="1">
      <alignment horizontal="center" vertical="center"/>
    </xf>
    <xf numFmtId="0" fontId="34" fillId="21" borderId="29" xfId="0" applyFont="1" applyFill="1" applyBorder="1" applyAlignment="1">
      <alignment horizontal="center" vertical="center" wrapText="1"/>
    </xf>
    <xf numFmtId="0" fontId="19" fillId="21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21" borderId="3" xfId="0" applyFont="1" applyFill="1" applyBorder="1" applyAlignment="1">
      <alignment horizontal="center" vertical="center"/>
    </xf>
    <xf numFmtId="0" fontId="15" fillId="21" borderId="4" xfId="0" applyFont="1" applyFill="1" applyBorder="1" applyAlignment="1">
      <alignment horizontal="center" vertical="center"/>
    </xf>
    <xf numFmtId="0" fontId="15" fillId="21" borderId="23" xfId="0" applyFont="1" applyFill="1" applyBorder="1" applyAlignment="1">
      <alignment horizontal="center" vertical="center"/>
    </xf>
    <xf numFmtId="0" fontId="15" fillId="21" borderId="5" xfId="0" applyFont="1" applyFill="1" applyBorder="1" applyAlignment="1">
      <alignment horizontal="center" vertical="center"/>
    </xf>
    <xf numFmtId="0" fontId="25" fillId="21" borderId="1" xfId="0" applyFont="1" applyFill="1" applyBorder="1" applyAlignment="1">
      <alignment horizontal="center" vertical="center"/>
    </xf>
    <xf numFmtId="0" fontId="26" fillId="21" borderId="1" xfId="1" applyFont="1" applyFill="1" applyBorder="1" applyAlignment="1" applyProtection="1">
      <alignment horizontal="center" vertical="center"/>
    </xf>
    <xf numFmtId="0" fontId="40" fillId="21" borderId="1" xfId="1" applyFont="1" applyFill="1" applyBorder="1" applyAlignment="1" applyProtection="1">
      <alignment horizontal="center" vertical="center"/>
    </xf>
    <xf numFmtId="0" fontId="38" fillId="8" borderId="1" xfId="1" applyFont="1" applyFill="1" applyBorder="1" applyAlignment="1" applyProtection="1">
      <alignment horizontal="center" vertical="center"/>
    </xf>
    <xf numFmtId="0" fontId="39" fillId="11" borderId="1" xfId="1" applyFont="1" applyFill="1" applyBorder="1" applyAlignment="1" applyProtection="1">
      <alignment horizontal="center" vertical="center"/>
    </xf>
    <xf numFmtId="0" fontId="39" fillId="10" borderId="1" xfId="1" applyFont="1" applyFill="1" applyBorder="1" applyAlignment="1" applyProtection="1">
      <alignment horizontal="center" vertical="center"/>
    </xf>
    <xf numFmtId="0" fontId="41" fillId="10" borderId="1" xfId="0" applyFont="1" applyFill="1" applyBorder="1" applyAlignment="1">
      <alignment horizontal="center" vertical="center"/>
    </xf>
    <xf numFmtId="0" fontId="4" fillId="13" borderId="1" xfId="1" applyFill="1" applyBorder="1" applyAlignment="1" applyProtection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17" fillId="10" borderId="24" xfId="1" applyFont="1" applyFill="1" applyBorder="1" applyAlignment="1" applyProtection="1">
      <alignment horizontal="center"/>
    </xf>
    <xf numFmtId="0" fontId="17" fillId="12" borderId="2" xfId="1" applyFont="1" applyFill="1" applyBorder="1" applyAlignment="1" applyProtection="1">
      <alignment horizontal="center"/>
    </xf>
    <xf numFmtId="0" fontId="17" fillId="11" borderId="1" xfId="1" applyFont="1" applyFill="1" applyBorder="1" applyAlignment="1" applyProtection="1">
      <alignment horizontal="center"/>
    </xf>
    <xf numFmtId="0" fontId="17" fillId="9" borderId="2" xfId="1" applyFont="1" applyFill="1" applyBorder="1" applyAlignment="1" applyProtection="1">
      <alignment horizontal="center"/>
    </xf>
    <xf numFmtId="0" fontId="15" fillId="9" borderId="2" xfId="0" applyFont="1" applyFill="1" applyBorder="1" applyAlignment="1">
      <alignment horizontal="center"/>
    </xf>
    <xf numFmtId="3" fontId="34" fillId="0" borderId="0" xfId="0" applyNumberFormat="1" applyFont="1" applyAlignment="1">
      <alignment horizontal="center" vertical="top"/>
    </xf>
    <xf numFmtId="0" fontId="43" fillId="0" borderId="11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20" xfId="0" applyFont="1" applyBorder="1" applyAlignment="1">
      <alignment horizontal="center" wrapText="1"/>
    </xf>
    <xf numFmtId="0" fontId="43" fillId="0" borderId="10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3" fontId="33" fillId="0" borderId="0" xfId="0" applyNumberFormat="1" applyFont="1" applyAlignment="1">
      <alignment horizontal="center" vertical="top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vertical="top"/>
    </xf>
    <xf numFmtId="3" fontId="16" fillId="10" borderId="6" xfId="0" applyNumberFormat="1" applyFont="1" applyFill="1" applyBorder="1" applyAlignment="1">
      <alignment horizontal="center"/>
    </xf>
    <xf numFmtId="0" fontId="19" fillId="11" borderId="6" xfId="0" applyFont="1" applyFill="1" applyBorder="1" applyAlignment="1">
      <alignment horizontal="center" vertical="center"/>
    </xf>
    <xf numFmtId="0" fontId="32" fillId="0" borderId="6" xfId="0" applyFont="1" applyBorder="1" applyAlignment="1">
      <alignment vertical="top"/>
    </xf>
    <xf numFmtId="0" fontId="16" fillId="12" borderId="6" xfId="0" applyFont="1" applyFill="1" applyBorder="1" applyAlignment="1">
      <alignment horizontal="center"/>
    </xf>
    <xf numFmtId="0" fontId="32" fillId="0" borderId="6" xfId="0" applyFont="1" applyBorder="1" applyAlignment="1">
      <alignment horizontal="center" vertical="top"/>
    </xf>
    <xf numFmtId="0" fontId="34" fillId="0" borderId="6" xfId="0" applyFont="1" applyBorder="1" applyAlignment="1">
      <alignment horizontal="center" vertical="top"/>
    </xf>
    <xf numFmtId="3" fontId="16" fillId="0" borderId="6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34" fillId="0" borderId="37" xfId="0" applyNumberFormat="1" applyFont="1" applyBorder="1" applyAlignment="1">
      <alignment horizontal="center" vertical="top"/>
    </xf>
    <xf numFmtId="3" fontId="34" fillId="0" borderId="21" xfId="0" applyNumberFormat="1" applyFont="1" applyBorder="1" applyAlignment="1">
      <alignment horizontal="center" vertical="top"/>
    </xf>
    <xf numFmtId="3" fontId="16" fillId="0" borderId="37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32" fillId="0" borderId="22" xfId="0" applyFont="1" applyBorder="1" applyAlignment="1">
      <alignment vertical="top"/>
    </xf>
    <xf numFmtId="0" fontId="32" fillId="0" borderId="37" xfId="0" applyFont="1" applyBorder="1" applyAlignment="1">
      <alignment vertical="top"/>
    </xf>
    <xf numFmtId="0" fontId="15" fillId="0" borderId="2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46" fillId="0" borderId="0" xfId="0" applyFont="1" applyAlignment="1">
      <alignment horizontal="center" vertical="top"/>
    </xf>
    <xf numFmtId="3" fontId="33" fillId="0" borderId="0" xfId="0" applyNumberFormat="1" applyFont="1" applyAlignment="1">
      <alignment vertical="top"/>
    </xf>
    <xf numFmtId="0" fontId="34" fillId="15" borderId="6" xfId="0" applyFont="1" applyFill="1" applyBorder="1" applyAlignment="1">
      <alignment horizontal="center" vertical="top"/>
    </xf>
    <xf numFmtId="0" fontId="17" fillId="0" borderId="24" xfId="1" applyFont="1" applyFill="1" applyBorder="1" applyAlignment="1" applyProtection="1">
      <alignment horizontal="center"/>
    </xf>
    <xf numFmtId="0" fontId="17" fillId="0" borderId="2" xfId="1" applyFont="1" applyFill="1" applyBorder="1" applyAlignment="1" applyProtection="1">
      <alignment horizontal="center"/>
    </xf>
    <xf numFmtId="0" fontId="17" fillId="0" borderId="0" xfId="1" applyFont="1" applyAlignment="1" applyProtection="1">
      <alignment horizontal="center" vertical="center"/>
    </xf>
    <xf numFmtId="0" fontId="40" fillId="0" borderId="0" xfId="1" applyFont="1" applyAlignment="1" applyProtection="1"/>
    <xf numFmtId="3" fontId="17" fillId="15" borderId="1" xfId="1" applyNumberFormat="1" applyFont="1" applyFill="1" applyBorder="1" applyAlignment="1" applyProtection="1">
      <alignment horizontal="center"/>
    </xf>
    <xf numFmtId="49" fontId="15" fillId="13" borderId="2" xfId="0" applyNumberFormat="1" applyFont="1" applyFill="1" applyBorder="1" applyAlignment="1">
      <alignment horizontal="center" vertical="center"/>
    </xf>
    <xf numFmtId="49" fontId="15" fillId="13" borderId="5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19" fillId="19" borderId="24" xfId="0" applyFont="1" applyFill="1" applyBorder="1" applyAlignment="1">
      <alignment horizontal="center" vertical="center" wrapText="1"/>
    </xf>
    <xf numFmtId="0" fontId="16" fillId="19" borderId="2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3" fontId="23" fillId="0" borderId="10" xfId="0" applyNumberFormat="1" applyFont="1" applyBorder="1" applyAlignment="1">
      <alignment horizontal="left" vertical="top"/>
    </xf>
    <xf numFmtId="3" fontId="23" fillId="0" borderId="0" xfId="0" applyNumberFormat="1" applyFont="1" applyAlignment="1">
      <alignment horizontal="left" vertical="top"/>
    </xf>
    <xf numFmtId="0" fontId="20" fillId="0" borderId="11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quotePrefix="1" applyFont="1" applyBorder="1" applyAlignment="1">
      <alignment horizontal="center" vertical="top"/>
    </xf>
    <xf numFmtId="0" fontId="20" fillId="0" borderId="0" xfId="0" quotePrefix="1" applyFont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</cellXfs>
  <cellStyles count="18">
    <cellStyle name="Above Total" xfId="2" xr:uid="{00000000-0005-0000-0000-000000000000}"/>
    <cellStyle name="Account Description" xfId="3" xr:uid="{00000000-0005-0000-0000-000001000000}"/>
    <cellStyle name="Accountant" xfId="4" xr:uid="{00000000-0005-0000-0000-000002000000}"/>
    <cellStyle name="Annual Salary" xfId="5" xr:uid="{00000000-0005-0000-0000-000003000000}"/>
    <cellStyle name="Below Total" xfId="6" xr:uid="{00000000-0005-0000-0000-000004000000}"/>
    <cellStyle name="Direct Entry" xfId="7" xr:uid="{00000000-0005-0000-0000-000005000000}"/>
    <cellStyle name="Grey" xfId="8" xr:uid="{00000000-0005-0000-0000-000006000000}"/>
    <cellStyle name="Hyperlink" xfId="1" builtinId="8"/>
    <cellStyle name="Increase" xfId="9" xr:uid="{00000000-0005-0000-0000-000008000000}"/>
    <cellStyle name="Input [yellow]" xfId="10" xr:uid="{00000000-0005-0000-0000-000009000000}"/>
    <cellStyle name="NA" xfId="11" xr:uid="{00000000-0005-0000-0000-00000A000000}"/>
    <cellStyle name="Normal" xfId="0" builtinId="0"/>
    <cellStyle name="Normal - Style1" xfId="12" xr:uid="{00000000-0005-0000-0000-00000C000000}"/>
    <cellStyle name="Normal 2" xfId="13" xr:uid="{00000000-0005-0000-0000-00000D000000}"/>
    <cellStyle name="Pay Rate" xfId="14" xr:uid="{00000000-0005-0000-0000-00000E000000}"/>
    <cellStyle name="Percent [2]" xfId="15" xr:uid="{00000000-0005-0000-0000-00000F000000}"/>
    <cellStyle name="Times New Roman" xfId="16" xr:uid="{00000000-0005-0000-0000-000010000000}"/>
    <cellStyle name="Total Label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dd Castagna" id="{DD7C8593-01C3-405D-A04A-314520D9B7F3}" userId="S::Todd.Castagna@bridgeig.com::fed83ef5-57e7-4b47-8602-3ff04e3539f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2-09-02T01:35:44.74" personId="{DD7C8593-01C3-405D-A04A-314520D9B7F3}" id="{BAB8125C-5806-49AB-A534-4FBA6B5B93D9}">
    <text>Also includes -004, -005, and -006</text>
  </threadedComment>
  <threadedComment ref="C21" dT="2022-09-02T01:22:26.62" personId="{DD7C8593-01C3-405D-A04A-314520D9B7F3}" id="{A6B14DFD-5629-4415-A632-FF8E728FECAC}">
    <text>Echo Street West projects are also partially owned by OZ Fund III. Not shown twice to avoid double counting the unit &amp; commercial sf totals</text>
  </threadedComment>
  <threadedComment ref="C22" dT="2022-09-02T01:22:26.62" personId="{DD7C8593-01C3-405D-A04A-314520D9B7F3}" id="{09A619BB-4745-4629-886F-484FE1E02278}">
    <text>Echo Street West projects are also partially owned by OZ Fund III. Not shown twice to avoid double counting the unit &amp; commercial sf totals</text>
  </threadedComment>
  <threadedComment ref="C23" dT="2022-09-02T01:22:26.62" personId="{DD7C8593-01C3-405D-A04A-314520D9B7F3}" id="{D4D51EA8-7F44-4D2E-BE08-6AAA0F0BF1ED}">
    <text>Echo Street West projects are also partially owned by OZ Fund III. Not shown twice to avoid double counting the unit &amp; commercial sf totals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ridgesatnorthhills@bridgepm.com" TargetMode="External"/><Relationship Id="rId299" Type="http://schemas.openxmlformats.org/officeDocument/2006/relationships/hyperlink" Target="mailto:Sarah.Stewart@bridgepm.com" TargetMode="External"/><Relationship Id="rId21" Type="http://schemas.openxmlformats.org/officeDocument/2006/relationships/hyperlink" Target="mailto:Polina.Razmyslovich@bridgepm.com" TargetMode="External"/><Relationship Id="rId63" Type="http://schemas.openxmlformats.org/officeDocument/2006/relationships/hyperlink" Target="mailto:Evelyn.Martinez@bridgepm.com" TargetMode="External"/><Relationship Id="rId159" Type="http://schemas.openxmlformats.org/officeDocument/2006/relationships/hyperlink" Target="mailto:heronwalk@bridgepm.com" TargetMode="External"/><Relationship Id="rId324" Type="http://schemas.openxmlformats.org/officeDocument/2006/relationships/hyperlink" Target="mailto:Jermark.Williams@bridgepm.com" TargetMode="External"/><Relationship Id="rId366" Type="http://schemas.openxmlformats.org/officeDocument/2006/relationships/hyperlink" Target="mailto:Zinajda.Odobasic@bridgepm.com" TargetMode="External"/><Relationship Id="rId170" Type="http://schemas.openxmlformats.org/officeDocument/2006/relationships/hyperlink" Target="mailto:midpointe@bridgepm.com" TargetMode="External"/><Relationship Id="rId226" Type="http://schemas.openxmlformats.org/officeDocument/2006/relationships/hyperlink" Target="mailto:thecreekat2645@bridgepm.com" TargetMode="External"/><Relationship Id="rId268" Type="http://schemas.openxmlformats.org/officeDocument/2006/relationships/hyperlink" Target="mailto:tlresidences@bridgepm.com" TargetMode="External"/><Relationship Id="rId32" Type="http://schemas.openxmlformats.org/officeDocument/2006/relationships/hyperlink" Target="mailto:Isel.DeSaab@bridgepm.com" TargetMode="External"/><Relationship Id="rId74" Type="http://schemas.openxmlformats.org/officeDocument/2006/relationships/hyperlink" Target="mailto:lscott@bridgepm.com" TargetMode="External"/><Relationship Id="rId128" Type="http://schemas.openxmlformats.org/officeDocument/2006/relationships/hyperlink" Target="mailto:chandlerridge@bridgepm.com" TargetMode="External"/><Relationship Id="rId335" Type="http://schemas.openxmlformats.org/officeDocument/2006/relationships/hyperlink" Target="mailto:Diane.Thompson@bridgepm.com" TargetMode="External"/><Relationship Id="rId377" Type="http://schemas.openxmlformats.org/officeDocument/2006/relationships/hyperlink" Target="mailto:banyanflats@bridgepm.com" TargetMode="External"/><Relationship Id="rId5" Type="http://schemas.openxmlformats.org/officeDocument/2006/relationships/hyperlink" Target="mailto:Cynthia.Adams@bridgepm.com" TargetMode="External"/><Relationship Id="rId181" Type="http://schemas.openxmlformats.org/officeDocument/2006/relationships/hyperlink" Target="mailto:pointefairoaks@bridgepm.com" TargetMode="External"/><Relationship Id="rId237" Type="http://schemas.openxmlformats.org/officeDocument/2006/relationships/hyperlink" Target="mailto:Patricia.Seaberg@bridgepm.com" TargetMode="External"/><Relationship Id="rId279" Type="http://schemas.openxmlformats.org/officeDocument/2006/relationships/hyperlink" Target="mailto:Marisol.Camacho@bridgepm.com" TargetMode="External"/><Relationship Id="rId43" Type="http://schemas.openxmlformats.org/officeDocument/2006/relationships/hyperlink" Target="mailto:Theresa.Sutliff@bridgepm.com" TargetMode="External"/><Relationship Id="rId139" Type="http://schemas.openxmlformats.org/officeDocument/2006/relationships/hyperlink" Target="mailto:districtatfiestapark@bridgepm.com" TargetMode="External"/><Relationship Id="rId290" Type="http://schemas.openxmlformats.org/officeDocument/2006/relationships/hyperlink" Target="mailto:Aisha.Mian@bridgepm.com" TargetMode="External"/><Relationship Id="rId304" Type="http://schemas.openxmlformats.org/officeDocument/2006/relationships/hyperlink" Target="mailto:Taylor.McField@bridgepm.com" TargetMode="External"/><Relationship Id="rId346" Type="http://schemas.openxmlformats.org/officeDocument/2006/relationships/hyperlink" Target="mailto:Jerald.Parks@bridgepm.com" TargetMode="External"/><Relationship Id="rId85" Type="http://schemas.openxmlformats.org/officeDocument/2006/relationships/hyperlink" Target="mailto:Roselynn.Sanders@bridgepm.com" TargetMode="External"/><Relationship Id="rId150" Type="http://schemas.openxmlformats.org/officeDocument/2006/relationships/hyperlink" Target="mailto:fullertonhills@bridgepm.com" TargetMode="External"/><Relationship Id="rId192" Type="http://schemas.openxmlformats.org/officeDocument/2006/relationships/hyperlink" Target="mailto:scottsdaleentrada@bridgepm.com" TargetMode="External"/><Relationship Id="rId206" Type="http://schemas.openxmlformats.org/officeDocument/2006/relationships/hyperlink" Target="mailto:topazsprings@bridgepm.com" TargetMode="External"/><Relationship Id="rId248" Type="http://schemas.openxmlformats.org/officeDocument/2006/relationships/hyperlink" Target="mailto:hilands@bridgepm.com" TargetMode="External"/><Relationship Id="rId12" Type="http://schemas.openxmlformats.org/officeDocument/2006/relationships/hyperlink" Target="mailto:Mirna.Pineda@bridgepm.com" TargetMode="External"/><Relationship Id="rId108" Type="http://schemas.openxmlformats.org/officeDocument/2006/relationships/hyperlink" Target="mailto:arborvillage@bridgepm.com" TargetMode="External"/><Relationship Id="rId315" Type="http://schemas.openxmlformats.org/officeDocument/2006/relationships/hyperlink" Target="mailto:Fabiana.Millan@bridgepm.com" TargetMode="External"/><Relationship Id="rId357" Type="http://schemas.openxmlformats.org/officeDocument/2006/relationships/hyperlink" Target="mailto:Angela.McFadden@bridgepm.com" TargetMode="External"/><Relationship Id="rId54" Type="http://schemas.openxmlformats.org/officeDocument/2006/relationships/hyperlink" Target="mailto:Angelica.Garay@bridgepm.com" TargetMode="External"/><Relationship Id="rId96" Type="http://schemas.openxmlformats.org/officeDocument/2006/relationships/hyperlink" Target="mailto:Maria.Godoy@bridgepm.com" TargetMode="External"/><Relationship Id="rId161" Type="http://schemas.openxmlformats.org/officeDocument/2006/relationships/hyperlink" Target="mailto:indigopark@bridgepm.com" TargetMode="External"/><Relationship Id="rId217" Type="http://schemas.openxmlformats.org/officeDocument/2006/relationships/hyperlink" Target="mailto:washingtonheights@bridgepm.com" TargetMode="External"/><Relationship Id="rId259" Type="http://schemas.openxmlformats.org/officeDocument/2006/relationships/hyperlink" Target="mailto:Kaily.Barnes@bridgepm.com" TargetMode="External"/><Relationship Id="rId23" Type="http://schemas.openxmlformats.org/officeDocument/2006/relationships/hyperlink" Target="mailto:Daniela.Vallarelli@bridgepm.com" TargetMode="External"/><Relationship Id="rId119" Type="http://schemas.openxmlformats.org/officeDocument/2006/relationships/hyperlink" Target="mailto:bridgesontropicana@bridgepm.com" TargetMode="External"/><Relationship Id="rId270" Type="http://schemas.openxmlformats.org/officeDocument/2006/relationships/hyperlink" Target="mailto:thebeckley@bridgepm.com" TargetMode="External"/><Relationship Id="rId326" Type="http://schemas.openxmlformats.org/officeDocument/2006/relationships/hyperlink" Target="mailto:Anastasia.Hines@bridgepm.com" TargetMode="External"/><Relationship Id="rId65" Type="http://schemas.openxmlformats.org/officeDocument/2006/relationships/hyperlink" Target="mailto:Marcy.Cheatham@bridgepm.com" TargetMode="External"/><Relationship Id="rId130" Type="http://schemas.openxmlformats.org/officeDocument/2006/relationships/hyperlink" Target="mailto:theclub@bridgepm.com" TargetMode="External"/><Relationship Id="rId368" Type="http://schemas.openxmlformats.org/officeDocument/2006/relationships/hyperlink" Target="mailto:awalter@bridgepm.com" TargetMode="External"/><Relationship Id="rId172" Type="http://schemas.openxmlformats.org/officeDocument/2006/relationships/hyperlink" Target="mailto:palmsatsouthmountain@bridgepm.com" TargetMode="External"/><Relationship Id="rId228" Type="http://schemas.openxmlformats.org/officeDocument/2006/relationships/hyperlink" Target="mailto:park2300@bridgepm.com" TargetMode="External"/><Relationship Id="rId281" Type="http://schemas.openxmlformats.org/officeDocument/2006/relationships/hyperlink" Target="mailto:Nichole.Kagarlitsky@bridgepm.com" TargetMode="External"/><Relationship Id="rId337" Type="http://schemas.openxmlformats.org/officeDocument/2006/relationships/hyperlink" Target="mailto:middlesexcrossing@bridgepm.com" TargetMode="External"/><Relationship Id="rId34" Type="http://schemas.openxmlformats.org/officeDocument/2006/relationships/hyperlink" Target="mailto:Adyl.Mlinek@bridgepm.com" TargetMode="External"/><Relationship Id="rId76" Type="http://schemas.openxmlformats.org/officeDocument/2006/relationships/hyperlink" Target="mailto:Elizabeth.Montano@bridgepm.com" TargetMode="External"/><Relationship Id="rId141" Type="http://schemas.openxmlformats.org/officeDocument/2006/relationships/hyperlink" Target="mailto:dunwoodyvillage@bridgepm.com" TargetMode="External"/><Relationship Id="rId379" Type="http://schemas.openxmlformats.org/officeDocument/2006/relationships/hyperlink" Target="mailto:ovation@bridgepm.com" TargetMode="External"/><Relationship Id="rId7" Type="http://schemas.openxmlformats.org/officeDocument/2006/relationships/hyperlink" Target="mailto:mpadilla@bridgepm.com" TargetMode="External"/><Relationship Id="rId183" Type="http://schemas.openxmlformats.org/officeDocument/2006/relationships/hyperlink" Target="mailto:ranchobelago@bridgepm.com" TargetMode="External"/><Relationship Id="rId239" Type="http://schemas.openxmlformats.org/officeDocument/2006/relationships/hyperlink" Target="mailto:Naima.Hall@bridgepm.com" TargetMode="External"/><Relationship Id="rId250" Type="http://schemas.openxmlformats.org/officeDocument/2006/relationships/hyperlink" Target="mailto:lperry@bridgepm.com" TargetMode="External"/><Relationship Id="rId292" Type="http://schemas.openxmlformats.org/officeDocument/2006/relationships/hyperlink" Target="mailto:Angel.Ball@bridgepm.com" TargetMode="External"/><Relationship Id="rId306" Type="http://schemas.openxmlformats.org/officeDocument/2006/relationships/hyperlink" Target="mailto:Maiah.Shields@bridgepm.com" TargetMode="External"/><Relationship Id="rId45" Type="http://schemas.openxmlformats.org/officeDocument/2006/relationships/hyperlink" Target="mailto:Elizabeth.Freeman@bridgepm.com" TargetMode="External"/><Relationship Id="rId87" Type="http://schemas.openxmlformats.org/officeDocument/2006/relationships/hyperlink" Target="mailto:Jalanae.Cousin@bridgepm.com" TargetMode="External"/><Relationship Id="rId110" Type="http://schemas.openxmlformats.org/officeDocument/2006/relationships/hyperlink" Target="mailto:array@bridgepm.com" TargetMode="External"/><Relationship Id="rId348" Type="http://schemas.openxmlformats.org/officeDocument/2006/relationships/hyperlink" Target="mailto:a.wagner@bridgepm.com" TargetMode="External"/><Relationship Id="rId152" Type="http://schemas.openxmlformats.org/officeDocument/2006/relationships/hyperlink" Target="mailto:gatewayatgaithersburg@bridgepm.com" TargetMode="External"/><Relationship Id="rId194" Type="http://schemas.openxmlformats.org/officeDocument/2006/relationships/hyperlink" Target="mailto:shadowridge@bridgepm.com" TargetMode="External"/><Relationship Id="rId208" Type="http://schemas.openxmlformats.org/officeDocument/2006/relationships/hyperlink" Target="mailto:verandawestchase@bridgepm.com" TargetMode="External"/><Relationship Id="rId261" Type="http://schemas.openxmlformats.org/officeDocument/2006/relationships/hyperlink" Target="mailto:theparamont@bridgepm.com" TargetMode="External"/><Relationship Id="rId14" Type="http://schemas.openxmlformats.org/officeDocument/2006/relationships/hyperlink" Target="mailto:Ashley.Victory@bridgepm.com" TargetMode="External"/><Relationship Id="rId56" Type="http://schemas.openxmlformats.org/officeDocument/2006/relationships/hyperlink" Target="mailto:Stacii.Holmes@bridgepm.com" TargetMode="External"/><Relationship Id="rId317" Type="http://schemas.openxmlformats.org/officeDocument/2006/relationships/hyperlink" Target="mailto:Monica.Tlapanco@bridgepm.com" TargetMode="External"/><Relationship Id="rId359" Type="http://schemas.openxmlformats.org/officeDocument/2006/relationships/hyperlink" Target="mailto:Karen.Johnson@bridgepm.com" TargetMode="External"/><Relationship Id="rId98" Type="http://schemas.openxmlformats.org/officeDocument/2006/relationships/hyperlink" Target="mailto:Andrea.Duarte@bridgepm.com" TargetMode="External"/><Relationship Id="rId121" Type="http://schemas.openxmlformats.org/officeDocument/2006/relationships/hyperlink" Target="mailto:broadmoor@bridgepm.com" TargetMode="External"/><Relationship Id="rId163" Type="http://schemas.openxmlformats.org/officeDocument/2006/relationships/hyperlink" Target="mailto:lakesidecasitas@bridgepm.com" TargetMode="External"/><Relationship Id="rId219" Type="http://schemas.openxmlformats.org/officeDocument/2006/relationships/hyperlink" Target="mailto:waverleyplace@bridgepm.com" TargetMode="External"/><Relationship Id="rId370" Type="http://schemas.openxmlformats.org/officeDocument/2006/relationships/hyperlink" Target="mailto:Ashley.Ferguson@bridgepm.com" TargetMode="External"/><Relationship Id="rId230" Type="http://schemas.openxmlformats.org/officeDocument/2006/relationships/hyperlink" Target="mailto:grammercy@bridgepm.com" TargetMode="External"/><Relationship Id="rId25" Type="http://schemas.openxmlformats.org/officeDocument/2006/relationships/hyperlink" Target="mailto:Ana.Ferrer@bridgepm.com" TargetMode="External"/><Relationship Id="rId67" Type="http://schemas.openxmlformats.org/officeDocument/2006/relationships/hyperlink" Target="mailto:Maria.Alvarez@bridgepm.com" TargetMode="External"/><Relationship Id="rId272" Type="http://schemas.openxmlformats.org/officeDocument/2006/relationships/hyperlink" Target="mailto:sagevalley@bridgepm.com" TargetMode="External"/><Relationship Id="rId328" Type="http://schemas.openxmlformats.org/officeDocument/2006/relationships/hyperlink" Target="mailto:Britta.Schafer@bridgepm.com" TargetMode="External"/><Relationship Id="rId132" Type="http://schemas.openxmlformats.org/officeDocument/2006/relationships/hyperlink" Target="mailto:cottagestopeka@bridgepm.com" TargetMode="External"/><Relationship Id="rId174" Type="http://schemas.openxmlformats.org/officeDocument/2006/relationships/hyperlink" Target="mailto:parcroundtree@bridgepm.com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mailto:Brianna.Gerber@bridgepm.com" TargetMode="External"/><Relationship Id="rId36" Type="http://schemas.openxmlformats.org/officeDocument/2006/relationships/hyperlink" Target="mailto:VaSean.Giddings@bridgepm.com" TargetMode="External"/><Relationship Id="rId283" Type="http://schemas.openxmlformats.org/officeDocument/2006/relationships/hyperlink" Target="mailto:lenoxcove@bridgepm.com" TargetMode="External"/><Relationship Id="rId339" Type="http://schemas.openxmlformats.org/officeDocument/2006/relationships/hyperlink" Target="mailto:stoneends@bridgepm.com" TargetMode="External"/><Relationship Id="rId78" Type="http://schemas.openxmlformats.org/officeDocument/2006/relationships/hyperlink" Target="mailto:Angela.Smith@bridgepm.com" TargetMode="External"/><Relationship Id="rId101" Type="http://schemas.openxmlformats.org/officeDocument/2006/relationships/hyperlink" Target="mailto:accentdecatur@bridgepm.com" TargetMode="External"/><Relationship Id="rId143" Type="http://schemas.openxmlformats.org/officeDocument/2006/relationships/hyperlink" Target="mailto:edgewateratsandysprings@bridgepm.com" TargetMode="External"/><Relationship Id="rId185" Type="http://schemas.openxmlformats.org/officeDocument/2006/relationships/hyperlink" Target="mailto:retreatcrosstown@bridgepm.com" TargetMode="External"/><Relationship Id="rId350" Type="http://schemas.openxmlformats.org/officeDocument/2006/relationships/hyperlink" Target="mailto:Dulce.Gutierrez@bridgepm.com" TargetMode="External"/><Relationship Id="rId9" Type="http://schemas.openxmlformats.org/officeDocument/2006/relationships/hyperlink" Target="mailto:dmoore@bridgepm.com" TargetMode="External"/><Relationship Id="rId210" Type="http://schemas.openxmlformats.org/officeDocument/2006/relationships/hyperlink" Target="mailto:veronaparkapts@bridgepm.com" TargetMode="External"/><Relationship Id="rId26" Type="http://schemas.openxmlformats.org/officeDocument/2006/relationships/hyperlink" Target="mailto:lvillegas@bridgepm.com" TargetMode="External"/><Relationship Id="rId231" Type="http://schemas.openxmlformats.org/officeDocument/2006/relationships/hyperlink" Target="mailto:lomavista@bridgepm.com" TargetMode="External"/><Relationship Id="rId252" Type="http://schemas.openxmlformats.org/officeDocument/2006/relationships/hyperlink" Target="mailto:Crystal.Sampson@bridgepm.com" TargetMode="External"/><Relationship Id="rId273" Type="http://schemas.openxmlformats.org/officeDocument/2006/relationships/hyperlink" Target="mailto:Breanna.McFashion@bridgepm.com" TargetMode="External"/><Relationship Id="rId294" Type="http://schemas.openxmlformats.org/officeDocument/2006/relationships/hyperlink" Target="mailto:Devin.Liu@bridgepm.com" TargetMode="External"/><Relationship Id="rId308" Type="http://schemas.openxmlformats.org/officeDocument/2006/relationships/hyperlink" Target="mailto:Jessica.Zavala@bridgepm.com" TargetMode="External"/><Relationship Id="rId329" Type="http://schemas.openxmlformats.org/officeDocument/2006/relationships/hyperlink" Target="mailto:commonsathaynesfarm@bridgepm.com" TargetMode="External"/><Relationship Id="rId47" Type="http://schemas.openxmlformats.org/officeDocument/2006/relationships/hyperlink" Target="mailto:Brianna.Muzi@bridgepm.com" TargetMode="External"/><Relationship Id="rId68" Type="http://schemas.openxmlformats.org/officeDocument/2006/relationships/hyperlink" Target="mailto:Nicole.McTootle@bridgepm.com" TargetMode="External"/><Relationship Id="rId89" Type="http://schemas.openxmlformats.org/officeDocument/2006/relationships/hyperlink" Target="mailto:Lyn.Montez@bridgepm.com" TargetMode="External"/><Relationship Id="rId112" Type="http://schemas.openxmlformats.org/officeDocument/2006/relationships/hyperlink" Target="mailto:autumnwood@bridgepm.com" TargetMode="External"/><Relationship Id="rId133" Type="http://schemas.openxmlformats.org/officeDocument/2006/relationships/hyperlink" Target="mailto:clubverandas@bridgepm.com" TargetMode="External"/><Relationship Id="rId154" Type="http://schemas.openxmlformats.org/officeDocument/2006/relationships/hyperlink" Target="mailto:hamptonpark@bridgepm.com" TargetMode="External"/><Relationship Id="rId175" Type="http://schemas.openxmlformats.org/officeDocument/2006/relationships/hyperlink" Target="mailto:parkattaralake@bridgepm.com" TargetMode="External"/><Relationship Id="rId340" Type="http://schemas.openxmlformats.org/officeDocument/2006/relationships/hyperlink" Target="mailto:Renee.Vardaro@bridgepm.com" TargetMode="External"/><Relationship Id="rId361" Type="http://schemas.openxmlformats.org/officeDocument/2006/relationships/hyperlink" Target="mailto:Mark.Kawanna@bridgepm.com" TargetMode="External"/><Relationship Id="rId196" Type="http://schemas.openxmlformats.org/officeDocument/2006/relationships/hyperlink" Target="mailto:solanosprings@bridgepm.com" TargetMode="External"/><Relationship Id="rId200" Type="http://schemas.openxmlformats.org/officeDocument/2006/relationships/hyperlink" Target="mailto:stonegate@bridgepm.com" TargetMode="External"/><Relationship Id="rId16" Type="http://schemas.openxmlformats.org/officeDocument/2006/relationships/hyperlink" Target="mailto:TJ.Peterson@bridgepm.com" TargetMode="External"/><Relationship Id="rId221" Type="http://schemas.openxmlformats.org/officeDocument/2006/relationships/hyperlink" Target="mailto:woodcreek@bridgepm.com" TargetMode="External"/><Relationship Id="rId242" Type="http://schemas.openxmlformats.org/officeDocument/2006/relationships/hyperlink" Target="mailto:deerrun@bridgepm.com" TargetMode="External"/><Relationship Id="rId263" Type="http://schemas.openxmlformats.org/officeDocument/2006/relationships/hyperlink" Target="mailto:Nelly.Lomeli@bridgepm.com" TargetMode="External"/><Relationship Id="rId284" Type="http://schemas.openxmlformats.org/officeDocument/2006/relationships/hyperlink" Target="mailto:eroca@bridgepm.com" TargetMode="External"/><Relationship Id="rId319" Type="http://schemas.openxmlformats.org/officeDocument/2006/relationships/hyperlink" Target="mailto:Taylor.Stevens@bridgepm.com" TargetMode="External"/><Relationship Id="rId37" Type="http://schemas.openxmlformats.org/officeDocument/2006/relationships/hyperlink" Target="mailto:Shelli.Soria@bridgepm.com" TargetMode="External"/><Relationship Id="rId58" Type="http://schemas.openxmlformats.org/officeDocument/2006/relationships/hyperlink" Target="mailto:Adrian.Redding@bridgepm.com" TargetMode="External"/><Relationship Id="rId79" Type="http://schemas.openxmlformats.org/officeDocument/2006/relationships/hyperlink" Target="mailto:rgarcia@bridgepm.com" TargetMode="External"/><Relationship Id="rId102" Type="http://schemas.openxmlformats.org/officeDocument/2006/relationships/hyperlink" Target="mailto:accentrainbow@bridgepm.com" TargetMode="External"/><Relationship Id="rId123" Type="http://schemas.openxmlformats.org/officeDocument/2006/relationships/hyperlink" Target="mailto:cambria@bridgepm.com" TargetMode="External"/><Relationship Id="rId144" Type="http://schemas.openxmlformats.org/officeDocument/2006/relationships/hyperlink" Target="mailto:elevateatjacksoncreek@bridgepm.com" TargetMode="External"/><Relationship Id="rId330" Type="http://schemas.openxmlformats.org/officeDocument/2006/relationships/hyperlink" Target="mailto:Teigan.Bain@bridgepm.com" TargetMode="External"/><Relationship Id="rId90" Type="http://schemas.openxmlformats.org/officeDocument/2006/relationships/hyperlink" Target="mailto:Ryan.Paulsen@bridgepm.com" TargetMode="External"/><Relationship Id="rId165" Type="http://schemas.openxmlformats.org/officeDocument/2006/relationships/hyperlink" Target="mailto:laurelhills@bridgepm.com" TargetMode="External"/><Relationship Id="rId186" Type="http://schemas.openxmlformats.org/officeDocument/2006/relationships/hyperlink" Target="mailto:retreatatstonecrest@bridgepm.com" TargetMode="External"/><Relationship Id="rId351" Type="http://schemas.openxmlformats.org/officeDocument/2006/relationships/hyperlink" Target="mailto:Susan.Henderson@bridgepm.com" TargetMode="External"/><Relationship Id="rId372" Type="http://schemas.openxmlformats.org/officeDocument/2006/relationships/hyperlink" Target="mailto:Monica.Cuevas@bridgepm.com" TargetMode="External"/><Relationship Id="rId211" Type="http://schemas.openxmlformats.org/officeDocument/2006/relationships/hyperlink" Target="mailto:verrasoapts@bridgepm.com" TargetMode="External"/><Relationship Id="rId232" Type="http://schemas.openxmlformats.org/officeDocument/2006/relationships/hyperlink" Target="mailto:meritage@bridgepm.com" TargetMode="External"/><Relationship Id="rId253" Type="http://schemas.openxmlformats.org/officeDocument/2006/relationships/hyperlink" Target="mailto:madisonpark@bridgepm.com" TargetMode="External"/><Relationship Id="rId274" Type="http://schemas.openxmlformats.org/officeDocument/2006/relationships/hyperlink" Target="mailto:Elizabeth.Cabral@bridgepm.com" TargetMode="External"/><Relationship Id="rId295" Type="http://schemas.openxmlformats.org/officeDocument/2006/relationships/hyperlink" Target="mailto:Jouhanna.Ford@bridgepm.com" TargetMode="External"/><Relationship Id="rId309" Type="http://schemas.openxmlformats.org/officeDocument/2006/relationships/hyperlink" Target="mailto:Angela.Moreno-Vorobiov@bridgepm.com" TargetMode="External"/><Relationship Id="rId27" Type="http://schemas.openxmlformats.org/officeDocument/2006/relationships/hyperlink" Target="mailto:Jeremy.Wash@bridgepm.com" TargetMode="External"/><Relationship Id="rId48" Type="http://schemas.openxmlformats.org/officeDocument/2006/relationships/hyperlink" Target="mailto:jgray@bridgepm.com" TargetMode="External"/><Relationship Id="rId69" Type="http://schemas.openxmlformats.org/officeDocument/2006/relationships/hyperlink" Target="mailto:Raquel.Sanchez@bridgepm.com" TargetMode="External"/><Relationship Id="rId113" Type="http://schemas.openxmlformats.org/officeDocument/2006/relationships/hyperlink" Target="mailto:bellavista@bridgepm.com" TargetMode="External"/><Relationship Id="rId134" Type="http://schemas.openxmlformats.org/officeDocument/2006/relationships/hyperlink" Target="mailto:thecove@bridgepm.com" TargetMode="External"/><Relationship Id="rId320" Type="http://schemas.openxmlformats.org/officeDocument/2006/relationships/hyperlink" Target="mailto:Rosalind.Braxton@bridgepm.com" TargetMode="External"/><Relationship Id="rId80" Type="http://schemas.openxmlformats.org/officeDocument/2006/relationships/hyperlink" Target="mailto:dfoley@bridgepm.com" TargetMode="External"/><Relationship Id="rId155" Type="http://schemas.openxmlformats.org/officeDocument/2006/relationships/hyperlink" Target="mailto:harmonyatsurprise@bridgepm.com" TargetMode="External"/><Relationship Id="rId176" Type="http://schemas.openxmlformats.org/officeDocument/2006/relationships/hyperlink" Target="mailto:parkonwindyhill@bridgepm.com" TargetMode="External"/><Relationship Id="rId197" Type="http://schemas.openxmlformats.org/officeDocument/2006/relationships/hyperlink" Target="mailto:springforest@bridgepm.com" TargetMode="External"/><Relationship Id="rId341" Type="http://schemas.openxmlformats.org/officeDocument/2006/relationships/hyperlink" Target="mailto:villageatmarshfield@bridgepm.com" TargetMode="External"/><Relationship Id="rId362" Type="http://schemas.openxmlformats.org/officeDocument/2006/relationships/hyperlink" Target="mailto:halvord@bridgepm.com" TargetMode="External"/><Relationship Id="rId201" Type="http://schemas.openxmlformats.org/officeDocument/2006/relationships/hyperlink" Target="mailto:stoneytrace@bridgepm.com" TargetMode="External"/><Relationship Id="rId222" Type="http://schemas.openxmlformats.org/officeDocument/2006/relationships/hyperlink" Target="mailto:woodlandestates@bridgepm.com" TargetMode="External"/><Relationship Id="rId243" Type="http://schemas.openxmlformats.org/officeDocument/2006/relationships/hyperlink" Target="mailto:oakbend@bridgepm.com" TargetMode="External"/><Relationship Id="rId264" Type="http://schemas.openxmlformats.org/officeDocument/2006/relationships/hyperlink" Target="mailto:posthouse@bridgepm.com" TargetMode="External"/><Relationship Id="rId285" Type="http://schemas.openxmlformats.org/officeDocument/2006/relationships/hyperlink" Target="mailto:Adriana.CamejoBlanco@bridgepm.com" TargetMode="External"/><Relationship Id="rId17" Type="http://schemas.openxmlformats.org/officeDocument/2006/relationships/hyperlink" Target="mailto:Stephanie.Martinez@bridgepm.com" TargetMode="External"/><Relationship Id="rId38" Type="http://schemas.openxmlformats.org/officeDocument/2006/relationships/hyperlink" Target="mailto:Andrea.Garcia@bridgepm.com" TargetMode="External"/><Relationship Id="rId59" Type="http://schemas.openxmlformats.org/officeDocument/2006/relationships/hyperlink" Target="mailto:Chris.Garcia@bridgepm.com" TargetMode="External"/><Relationship Id="rId103" Type="http://schemas.openxmlformats.org/officeDocument/2006/relationships/hyperlink" Target="mailto:accentsahara@bridgepm.com" TargetMode="External"/><Relationship Id="rId124" Type="http://schemas.openxmlformats.org/officeDocument/2006/relationships/hyperlink" Target="mailto:caribbeanbreeze@bridgepm.com" TargetMode="External"/><Relationship Id="rId310" Type="http://schemas.openxmlformats.org/officeDocument/2006/relationships/hyperlink" Target="mailto:Ronald.Patton@bridgepm.com" TargetMode="External"/><Relationship Id="rId70" Type="http://schemas.openxmlformats.org/officeDocument/2006/relationships/hyperlink" Target="mailto:Siboney.Ayala@bridgepm.com" TargetMode="External"/><Relationship Id="rId91" Type="http://schemas.openxmlformats.org/officeDocument/2006/relationships/hyperlink" Target="mailto:Tisa.Glover@bridgepm.com" TargetMode="External"/><Relationship Id="rId145" Type="http://schemas.openxmlformats.org/officeDocument/2006/relationships/hyperlink" Target="mailto:equestrian@bridgepm.com" TargetMode="External"/><Relationship Id="rId166" Type="http://schemas.openxmlformats.org/officeDocument/2006/relationships/hyperlink" Target="mailto:libertycreek@bridgepm.com" TargetMode="External"/><Relationship Id="rId187" Type="http://schemas.openxmlformats.org/officeDocument/2006/relationships/hyperlink" Target="mailto:revive9mile@bridgepm.com" TargetMode="External"/><Relationship Id="rId331" Type="http://schemas.openxmlformats.org/officeDocument/2006/relationships/hyperlink" Target="mailto:Carmen.Coffman@bridgepm.com" TargetMode="External"/><Relationship Id="rId352" Type="http://schemas.openxmlformats.org/officeDocument/2006/relationships/hyperlink" Target="mailto:Devin.Matthijssen@bridgepm.com" TargetMode="External"/><Relationship Id="rId373" Type="http://schemas.openxmlformats.org/officeDocument/2006/relationships/hyperlink" Target="mailto:Monica.Cuevas@bridgepm.com" TargetMode="External"/><Relationship Id="rId1" Type="http://schemas.openxmlformats.org/officeDocument/2006/relationships/hyperlink" Target="mailto:Jennifer.Luikens@bridgepm.com" TargetMode="External"/><Relationship Id="rId212" Type="http://schemas.openxmlformats.org/officeDocument/2006/relationships/hyperlink" Target="mailto:villagesatgateway@bridgepm.com" TargetMode="External"/><Relationship Id="rId233" Type="http://schemas.openxmlformats.org/officeDocument/2006/relationships/hyperlink" Target="mailto:vertu@bridgepm.com" TargetMode="External"/><Relationship Id="rId254" Type="http://schemas.openxmlformats.org/officeDocument/2006/relationships/hyperlink" Target="mailto:lincolnlanding@bridgepm.com" TargetMode="External"/><Relationship Id="rId28" Type="http://schemas.openxmlformats.org/officeDocument/2006/relationships/hyperlink" Target="mailto:Rachel.Mondelli@bridgepm.com" TargetMode="External"/><Relationship Id="rId49" Type="http://schemas.openxmlformats.org/officeDocument/2006/relationships/hyperlink" Target="mailto:Maria.Hayes@bridgepm.com" TargetMode="External"/><Relationship Id="rId114" Type="http://schemas.openxmlformats.org/officeDocument/2006/relationships/hyperlink" Target="mailto:belmontduckcreek@bridgepm.com" TargetMode="External"/><Relationship Id="rId275" Type="http://schemas.openxmlformats.org/officeDocument/2006/relationships/hyperlink" Target="mailto:Nallely.Ramirez@bridgepm.com" TargetMode="External"/><Relationship Id="rId296" Type="http://schemas.openxmlformats.org/officeDocument/2006/relationships/hyperlink" Target="mailto:Elizabeth.Reeves@bridgepm.com" TargetMode="External"/><Relationship Id="rId300" Type="http://schemas.openxmlformats.org/officeDocument/2006/relationships/hyperlink" Target="mailto:Mia.Gambrah@bridgepm.com" TargetMode="External"/><Relationship Id="rId60" Type="http://schemas.openxmlformats.org/officeDocument/2006/relationships/hyperlink" Target="mailto:raquel.gaspar@bridgepm.com" TargetMode="External"/><Relationship Id="rId81" Type="http://schemas.openxmlformats.org/officeDocument/2006/relationships/hyperlink" Target="mailto:Christine.Luera@bridgepm.com" TargetMode="External"/><Relationship Id="rId135" Type="http://schemas.openxmlformats.org/officeDocument/2006/relationships/hyperlink" Target="mailto:crystalcreek@bridgepm.com" TargetMode="External"/><Relationship Id="rId156" Type="http://schemas.openxmlformats.org/officeDocument/2006/relationships/hyperlink" Target="mailto:havenwatersedge@bridgepm.com" TargetMode="External"/><Relationship Id="rId177" Type="http://schemas.openxmlformats.org/officeDocument/2006/relationships/hyperlink" Target="mailto:parkwest@bridgepm.com" TargetMode="External"/><Relationship Id="rId198" Type="http://schemas.openxmlformats.org/officeDocument/2006/relationships/hyperlink" Target="mailto:springparc@bridgepm.com" TargetMode="External"/><Relationship Id="rId321" Type="http://schemas.openxmlformats.org/officeDocument/2006/relationships/hyperlink" Target="mailto:Camila.RamirezMoreno@bridgepm.com" TargetMode="External"/><Relationship Id="rId342" Type="http://schemas.openxmlformats.org/officeDocument/2006/relationships/hyperlink" Target="mailto:Jesse.Friedman@bridgepm.com" TargetMode="External"/><Relationship Id="rId363" Type="http://schemas.openxmlformats.org/officeDocument/2006/relationships/hyperlink" Target="mailto:Frances.Jimenez@bridgepm.com" TargetMode="External"/><Relationship Id="rId202" Type="http://schemas.openxmlformats.org/officeDocument/2006/relationships/hyperlink" Target="mailto:summitridge@bridgepm.com" TargetMode="External"/><Relationship Id="rId223" Type="http://schemas.openxmlformats.org/officeDocument/2006/relationships/hyperlink" Target="mailto:sanmateo@bridgepm.com" TargetMode="External"/><Relationship Id="rId244" Type="http://schemas.openxmlformats.org/officeDocument/2006/relationships/hyperlink" Target="mailto:colonnade@bridgepm.com" TargetMode="External"/><Relationship Id="rId18" Type="http://schemas.openxmlformats.org/officeDocument/2006/relationships/hyperlink" Target="mailto:Tammy.Betz@bridgepm.com" TargetMode="External"/><Relationship Id="rId39" Type="http://schemas.openxmlformats.org/officeDocument/2006/relationships/hyperlink" Target="mailto:Kei.Babayale@bridgepm.com" TargetMode="External"/><Relationship Id="rId265" Type="http://schemas.openxmlformats.org/officeDocument/2006/relationships/hyperlink" Target="mailto:Claribel.Velazquez@bridgepm.com" TargetMode="External"/><Relationship Id="rId286" Type="http://schemas.openxmlformats.org/officeDocument/2006/relationships/hyperlink" Target="mailto:Suzy.Garcia-Vargas@bridgepm.com" TargetMode="External"/><Relationship Id="rId50" Type="http://schemas.openxmlformats.org/officeDocument/2006/relationships/hyperlink" Target="mailto:alaflamme@bridgepm.com" TargetMode="External"/><Relationship Id="rId104" Type="http://schemas.openxmlformats.org/officeDocument/2006/relationships/hyperlink" Target="mailto:agavetwentytwo@bridgepm.com" TargetMode="External"/><Relationship Id="rId125" Type="http://schemas.openxmlformats.org/officeDocument/2006/relationships/hyperlink" Target="mailto:carrollwoodstation@bridgepm.com" TargetMode="External"/><Relationship Id="rId146" Type="http://schemas.openxmlformats.org/officeDocument/2006/relationships/hyperlink" Target="mailto:espritcherrycreek@bridgepm.com" TargetMode="External"/><Relationship Id="rId167" Type="http://schemas.openxmlformats.org/officeDocument/2006/relationships/hyperlink" Target="mailto:lore@bridgepm.com" TargetMode="External"/><Relationship Id="rId188" Type="http://schemas.openxmlformats.org/officeDocument/2006/relationships/hyperlink" Target="mailto:ridgeline@bridgepm.com" TargetMode="External"/><Relationship Id="rId311" Type="http://schemas.openxmlformats.org/officeDocument/2006/relationships/hyperlink" Target="mailto:Amanda.Campbell@bridgepm.com" TargetMode="External"/><Relationship Id="rId332" Type="http://schemas.openxmlformats.org/officeDocument/2006/relationships/hyperlink" Target="mailto:fountainsatleevista@bridgepm.com" TargetMode="External"/><Relationship Id="rId353" Type="http://schemas.openxmlformats.org/officeDocument/2006/relationships/hyperlink" Target="mailto:Rhea.Richardson@bridgepm.com" TargetMode="External"/><Relationship Id="rId374" Type="http://schemas.openxmlformats.org/officeDocument/2006/relationships/hyperlink" Target="mailto:Tiffany.Fogerty@bridgepm.com" TargetMode="External"/><Relationship Id="rId71" Type="http://schemas.openxmlformats.org/officeDocument/2006/relationships/hyperlink" Target="mailto:Amanda.Welk@bridgepm.com" TargetMode="External"/><Relationship Id="rId92" Type="http://schemas.openxmlformats.org/officeDocument/2006/relationships/hyperlink" Target="mailto:csimpson@bridgepm.com" TargetMode="External"/><Relationship Id="rId213" Type="http://schemas.openxmlformats.org/officeDocument/2006/relationships/hyperlink" Target="mailto:villagesatmetrocenter@bridgepm.com" TargetMode="External"/><Relationship Id="rId234" Type="http://schemas.openxmlformats.org/officeDocument/2006/relationships/hyperlink" Target="mailto:vueatbaymeadows@bridgepm.com" TargetMode="External"/><Relationship Id="rId2" Type="http://schemas.openxmlformats.org/officeDocument/2006/relationships/hyperlink" Target="mailto:Mellissa.Schultz@bridgepm.com" TargetMode="External"/><Relationship Id="rId29" Type="http://schemas.openxmlformats.org/officeDocument/2006/relationships/hyperlink" Target="mailto:Erica.Rivera@bridgepm.com" TargetMode="External"/><Relationship Id="rId255" Type="http://schemas.openxmlformats.org/officeDocument/2006/relationships/hyperlink" Target="mailto:arborsorangepark@bridgepm.com" TargetMode="External"/><Relationship Id="rId276" Type="http://schemas.openxmlformats.org/officeDocument/2006/relationships/hyperlink" Target="mailto:Suzanne.Gonzalez@bridgepm.com" TargetMode="External"/><Relationship Id="rId297" Type="http://schemas.openxmlformats.org/officeDocument/2006/relationships/hyperlink" Target="mailto:Denise.Vargas@bridgepm.com" TargetMode="External"/><Relationship Id="rId40" Type="http://schemas.openxmlformats.org/officeDocument/2006/relationships/hyperlink" Target="mailto:Kei.Babayale@bridgepm.com" TargetMode="External"/><Relationship Id="rId115" Type="http://schemas.openxmlformats.org/officeDocument/2006/relationships/hyperlink" Target="mailto:bridgesat9milestation@bridgepm.com" TargetMode="External"/><Relationship Id="rId136" Type="http://schemas.openxmlformats.org/officeDocument/2006/relationships/hyperlink" Target="mailto:crystalview@bridgepm.com" TargetMode="External"/><Relationship Id="rId157" Type="http://schemas.openxmlformats.org/officeDocument/2006/relationships/hyperlink" Target="mailto:heatherstone@bridgepm.com" TargetMode="External"/><Relationship Id="rId178" Type="http://schemas.openxmlformats.org/officeDocument/2006/relationships/hyperlink" Target="mailto:parkside@bridgepm.com" TargetMode="External"/><Relationship Id="rId301" Type="http://schemas.openxmlformats.org/officeDocument/2006/relationships/hyperlink" Target="mailto:Claudia.SanJuan@bridgepm.com" TargetMode="External"/><Relationship Id="rId322" Type="http://schemas.openxmlformats.org/officeDocument/2006/relationships/hyperlink" Target="mailto:Rob.McGowan@bridgepm.com" TargetMode="External"/><Relationship Id="rId343" Type="http://schemas.openxmlformats.org/officeDocument/2006/relationships/hyperlink" Target="mailto:Shane.Kelly@bridgepm.com" TargetMode="External"/><Relationship Id="rId364" Type="http://schemas.openxmlformats.org/officeDocument/2006/relationships/hyperlink" Target="mailto:Lynn.Kordek@bridgepm.com" TargetMode="External"/><Relationship Id="rId61" Type="http://schemas.openxmlformats.org/officeDocument/2006/relationships/hyperlink" Target="mailto:Viviana.Vilches@bridgepm.com" TargetMode="External"/><Relationship Id="rId82" Type="http://schemas.openxmlformats.org/officeDocument/2006/relationships/hyperlink" Target="mailto:Geneva.Ballerstein@bridgepm.com" TargetMode="External"/><Relationship Id="rId199" Type="http://schemas.openxmlformats.org/officeDocument/2006/relationships/hyperlink" Target="mailto:stillwater@bridgepm.com" TargetMode="External"/><Relationship Id="rId203" Type="http://schemas.openxmlformats.org/officeDocument/2006/relationships/hyperlink" Target="mailto:sunset320@bridgepm.com" TargetMode="External"/><Relationship Id="rId19" Type="http://schemas.openxmlformats.org/officeDocument/2006/relationships/hyperlink" Target="mailto:ealicano@bridgepm.com" TargetMode="External"/><Relationship Id="rId224" Type="http://schemas.openxmlformats.org/officeDocument/2006/relationships/hyperlink" Target="mailto:viridianpalms@bridgepm.com" TargetMode="External"/><Relationship Id="rId245" Type="http://schemas.openxmlformats.org/officeDocument/2006/relationships/hyperlink" Target="mailto:element41@bridgepm.com" TargetMode="External"/><Relationship Id="rId266" Type="http://schemas.openxmlformats.org/officeDocument/2006/relationships/hyperlink" Target="mailto:baselineon16th@bridgepm.com" TargetMode="External"/><Relationship Id="rId287" Type="http://schemas.openxmlformats.org/officeDocument/2006/relationships/hyperlink" Target="mailto:Chad.Johnson@bridgepm.com" TargetMode="External"/><Relationship Id="rId30" Type="http://schemas.openxmlformats.org/officeDocument/2006/relationships/hyperlink" Target="mailto:Tom.Potvien@bridgepm.com" TargetMode="External"/><Relationship Id="rId105" Type="http://schemas.openxmlformats.org/officeDocument/2006/relationships/hyperlink" Target="mailto:allure@bridgepm.com" TargetMode="External"/><Relationship Id="rId126" Type="http://schemas.openxmlformats.org/officeDocument/2006/relationships/hyperlink" Target="mailto:catalinaridge@bridgepm.com" TargetMode="External"/><Relationship Id="rId147" Type="http://schemas.openxmlformats.org/officeDocument/2006/relationships/hyperlink" Target="mailto:essence@bridgepm.com" TargetMode="External"/><Relationship Id="rId168" Type="http://schemas.openxmlformats.org/officeDocument/2006/relationships/hyperlink" Target="mailto:marcato@bridgepm.com" TargetMode="External"/><Relationship Id="rId312" Type="http://schemas.openxmlformats.org/officeDocument/2006/relationships/hyperlink" Target="mailto:Karen.Henderson@bridgepm.com" TargetMode="External"/><Relationship Id="rId333" Type="http://schemas.openxmlformats.org/officeDocument/2006/relationships/hyperlink" Target="mailto:Diane.Thompson@bridgepm.com" TargetMode="External"/><Relationship Id="rId354" Type="http://schemas.openxmlformats.org/officeDocument/2006/relationships/hyperlink" Target="mailto:Nikki.Wise@bridgepm.com" TargetMode="External"/><Relationship Id="rId51" Type="http://schemas.openxmlformats.org/officeDocument/2006/relationships/hyperlink" Target="mailto:Rosanne.Frausto@bridgepm.com" TargetMode="External"/><Relationship Id="rId72" Type="http://schemas.openxmlformats.org/officeDocument/2006/relationships/hyperlink" Target="mailto:Chantella.Willis@bridgepm.com" TargetMode="External"/><Relationship Id="rId93" Type="http://schemas.openxmlformats.org/officeDocument/2006/relationships/hyperlink" Target="mailto:Micaela.Benavidez@bridgepm.com" TargetMode="External"/><Relationship Id="rId189" Type="http://schemas.openxmlformats.org/officeDocument/2006/relationships/hyperlink" Target="mailto:rosehill@bridgepm.com" TargetMode="External"/><Relationship Id="rId375" Type="http://schemas.openxmlformats.org/officeDocument/2006/relationships/hyperlink" Target="mailto:Katie.Gallegos@bridgepm.com" TargetMode="External"/><Relationship Id="rId3" Type="http://schemas.openxmlformats.org/officeDocument/2006/relationships/hyperlink" Target="mailto:vaguilar@bridgepm.com" TargetMode="External"/><Relationship Id="rId214" Type="http://schemas.openxmlformats.org/officeDocument/2006/relationships/hyperlink" Target="mailto:viningsathuntersgreen@bridgepm.com" TargetMode="External"/><Relationship Id="rId235" Type="http://schemas.openxmlformats.org/officeDocument/2006/relationships/hyperlink" Target="mailto:waterfront@bridgepm.com" TargetMode="External"/><Relationship Id="rId256" Type="http://schemas.openxmlformats.org/officeDocument/2006/relationships/hyperlink" Target="mailto:Maegan.Seepersad@bridgepm.com" TargetMode="External"/><Relationship Id="rId277" Type="http://schemas.openxmlformats.org/officeDocument/2006/relationships/hyperlink" Target="mailto:Kiana.Crye@bridgepm.com" TargetMode="External"/><Relationship Id="rId298" Type="http://schemas.openxmlformats.org/officeDocument/2006/relationships/hyperlink" Target="mailto:Andrea.Gonzales@bridgepm.com" TargetMode="External"/><Relationship Id="rId116" Type="http://schemas.openxmlformats.org/officeDocument/2006/relationships/hyperlink" Target="mailto:bridgesatbayside@bridgepm.com" TargetMode="External"/><Relationship Id="rId137" Type="http://schemas.openxmlformats.org/officeDocument/2006/relationships/hyperlink" Target="mailto:daleforest@bridgepm.com" TargetMode="External"/><Relationship Id="rId158" Type="http://schemas.openxmlformats.org/officeDocument/2006/relationships/hyperlink" Target="mailto:helix@bridgepm.com" TargetMode="External"/><Relationship Id="rId302" Type="http://schemas.openxmlformats.org/officeDocument/2006/relationships/hyperlink" Target="mailto:Faith.Emmett@bridgepm.com" TargetMode="External"/><Relationship Id="rId323" Type="http://schemas.openxmlformats.org/officeDocument/2006/relationships/hyperlink" Target="mailto:Kimberly.Bryant@bridgepm.com" TargetMode="External"/><Relationship Id="rId344" Type="http://schemas.openxmlformats.org/officeDocument/2006/relationships/hyperlink" Target="mailto:Ashley.Johnson@bridgepm.com" TargetMode="External"/><Relationship Id="rId20" Type="http://schemas.openxmlformats.org/officeDocument/2006/relationships/hyperlink" Target="mailto:Alex.Colasuonno@bridgepm.com" TargetMode="External"/><Relationship Id="rId41" Type="http://schemas.openxmlformats.org/officeDocument/2006/relationships/hyperlink" Target="mailto:Krystal.Findley-Ward@bridgepm.com" TargetMode="External"/><Relationship Id="rId62" Type="http://schemas.openxmlformats.org/officeDocument/2006/relationships/hyperlink" Target="mailto:Brady.LoseeRupp@bridgepm.com" TargetMode="External"/><Relationship Id="rId83" Type="http://schemas.openxmlformats.org/officeDocument/2006/relationships/hyperlink" Target="mailto:Kimberly.Finch@bridgepm.com" TargetMode="External"/><Relationship Id="rId179" Type="http://schemas.openxmlformats.org/officeDocument/2006/relationships/hyperlink" Target="mailto:parkvueflats@bridgepm.com" TargetMode="External"/><Relationship Id="rId365" Type="http://schemas.openxmlformats.org/officeDocument/2006/relationships/hyperlink" Target="mailto:Trisha.Minier@bridgepm.com" TargetMode="External"/><Relationship Id="rId190" Type="http://schemas.openxmlformats.org/officeDocument/2006/relationships/hyperlink" Target="mailto:saddleridge@bridgepm.com" TargetMode="External"/><Relationship Id="rId204" Type="http://schemas.openxmlformats.org/officeDocument/2006/relationships/hyperlink" Target="mailto:tanqueverde@bridgepm.com" TargetMode="External"/><Relationship Id="rId225" Type="http://schemas.openxmlformats.org/officeDocument/2006/relationships/hyperlink" Target="mailto:cornersat1700@bridgepm.com" TargetMode="External"/><Relationship Id="rId246" Type="http://schemas.openxmlformats.org/officeDocument/2006/relationships/hyperlink" Target="mailto:forestpark@bridgepm.com" TargetMode="External"/><Relationship Id="rId267" Type="http://schemas.openxmlformats.org/officeDocument/2006/relationships/hyperlink" Target="mailto:monterra@bridgepm.com" TargetMode="External"/><Relationship Id="rId288" Type="http://schemas.openxmlformats.org/officeDocument/2006/relationships/hyperlink" Target="mailto:Evelyn.Morera@bridgepm.com" TargetMode="External"/><Relationship Id="rId106" Type="http://schemas.openxmlformats.org/officeDocument/2006/relationships/hyperlink" Target="mailto:altitudeon5th@bridgepm.com" TargetMode="External"/><Relationship Id="rId127" Type="http://schemas.openxmlformats.org/officeDocument/2006/relationships/hyperlink" Target="mailto:centralflats@bridgepm.com" TargetMode="External"/><Relationship Id="rId313" Type="http://schemas.openxmlformats.org/officeDocument/2006/relationships/hyperlink" Target="mailto:Ciara.Guiden@bridgepm.com" TargetMode="External"/><Relationship Id="rId10" Type="http://schemas.openxmlformats.org/officeDocument/2006/relationships/hyperlink" Target="mailto:rrivera@bridgepm.com" TargetMode="External"/><Relationship Id="rId31" Type="http://schemas.openxmlformats.org/officeDocument/2006/relationships/hyperlink" Target="mailto:Sylvia.Arrezola@bridgepm.com" TargetMode="External"/><Relationship Id="rId52" Type="http://schemas.openxmlformats.org/officeDocument/2006/relationships/hyperlink" Target="mailto:Erica.Gross@bridgepm.com" TargetMode="External"/><Relationship Id="rId73" Type="http://schemas.openxmlformats.org/officeDocument/2006/relationships/hyperlink" Target="mailto:tknight@bridgepm.com" TargetMode="External"/><Relationship Id="rId94" Type="http://schemas.openxmlformats.org/officeDocument/2006/relationships/hyperlink" Target="mailto:Brian.Hope@bridgepm.com" TargetMode="External"/><Relationship Id="rId148" Type="http://schemas.openxmlformats.org/officeDocument/2006/relationships/hyperlink" Target="mailto:fountainsatpintwest@bridgepm.com" TargetMode="External"/><Relationship Id="rId169" Type="http://schemas.openxmlformats.org/officeDocument/2006/relationships/hyperlink" Target="mailto:meadowridge@bridgepm.com" TargetMode="External"/><Relationship Id="rId334" Type="http://schemas.openxmlformats.org/officeDocument/2006/relationships/hyperlink" Target="mailto:heightsatmarlborough@bridgepm.com" TargetMode="External"/><Relationship Id="rId355" Type="http://schemas.openxmlformats.org/officeDocument/2006/relationships/hyperlink" Target="mailto:Carrie.Jeffords@bridgepm.com" TargetMode="External"/><Relationship Id="rId376" Type="http://schemas.openxmlformats.org/officeDocument/2006/relationships/hyperlink" Target="mailto:Hanna.Nichols@bridgepm.com" TargetMode="External"/><Relationship Id="rId4" Type="http://schemas.openxmlformats.org/officeDocument/2006/relationships/hyperlink" Target="mailto:Tyler.Kerr@bridgepm.com" TargetMode="External"/><Relationship Id="rId180" Type="http://schemas.openxmlformats.org/officeDocument/2006/relationships/hyperlink" Target="mailto:parkwayclub@bridgepm.com" TargetMode="External"/><Relationship Id="rId215" Type="http://schemas.openxmlformats.org/officeDocument/2006/relationships/hyperlink" Target="mailto:waldenlake@bridgepm.com" TargetMode="External"/><Relationship Id="rId236" Type="http://schemas.openxmlformats.org/officeDocument/2006/relationships/hyperlink" Target="mailto:Sorany.Marulanda@bridgepm.com" TargetMode="External"/><Relationship Id="rId257" Type="http://schemas.openxmlformats.org/officeDocument/2006/relationships/hyperlink" Target="mailto:Wendi.Hiither@bridgepm.com" TargetMode="External"/><Relationship Id="rId278" Type="http://schemas.openxmlformats.org/officeDocument/2006/relationships/hyperlink" Target="mailto:Emiley.Jones@bridgepm.com" TargetMode="External"/><Relationship Id="rId303" Type="http://schemas.openxmlformats.org/officeDocument/2006/relationships/hyperlink" Target="mailto:Britta.Schafer@bridgepm.com" TargetMode="External"/><Relationship Id="rId42" Type="http://schemas.openxmlformats.org/officeDocument/2006/relationships/hyperlink" Target="mailto:Joel.Dossantos@bridgepm.com" TargetMode="External"/><Relationship Id="rId84" Type="http://schemas.openxmlformats.org/officeDocument/2006/relationships/hyperlink" Target="mailto:Kimberly.Finch@bridgepm.com" TargetMode="External"/><Relationship Id="rId138" Type="http://schemas.openxmlformats.org/officeDocument/2006/relationships/hyperlink" Target="mailto:dallasnorthpark@bridgepm.com" TargetMode="External"/><Relationship Id="rId345" Type="http://schemas.openxmlformats.org/officeDocument/2006/relationships/hyperlink" Target="mailto:Annette.Culverson@bridgepm.com" TargetMode="External"/><Relationship Id="rId191" Type="http://schemas.openxmlformats.org/officeDocument/2006/relationships/hyperlink" Target="mailto:saratogaridge@bridgepm.com" TargetMode="External"/><Relationship Id="rId205" Type="http://schemas.openxmlformats.org/officeDocument/2006/relationships/hyperlink" Target="mailto:theterraces@bridgepm.com" TargetMode="External"/><Relationship Id="rId247" Type="http://schemas.openxmlformats.org/officeDocument/2006/relationships/hyperlink" Target="mailto:grandpavilion@bridgepm.com" TargetMode="External"/><Relationship Id="rId107" Type="http://schemas.openxmlformats.org/officeDocument/2006/relationships/hyperlink" Target="mailto:arcadiaon49th@bridgepm.com" TargetMode="External"/><Relationship Id="rId289" Type="http://schemas.openxmlformats.org/officeDocument/2006/relationships/hyperlink" Target="mailto:Shannon.Glover@bridgepm.com" TargetMode="External"/><Relationship Id="rId11" Type="http://schemas.openxmlformats.org/officeDocument/2006/relationships/hyperlink" Target="mailto:Stacey.Manzella@bridgepm.com" TargetMode="External"/><Relationship Id="rId53" Type="http://schemas.openxmlformats.org/officeDocument/2006/relationships/hyperlink" Target="mailto:Jessy.Vargas@bridgepm.com" TargetMode="External"/><Relationship Id="rId149" Type="http://schemas.openxmlformats.org/officeDocument/2006/relationships/hyperlink" Target="mailto:foxvalleyvillages@bridgepm.com" TargetMode="External"/><Relationship Id="rId314" Type="http://schemas.openxmlformats.org/officeDocument/2006/relationships/hyperlink" Target="mailto:Tricia.Delavara@bridgepm.com" TargetMode="External"/><Relationship Id="rId356" Type="http://schemas.openxmlformats.org/officeDocument/2006/relationships/hyperlink" Target="mailto:sevenlakescarrollwood@bridgepm.com" TargetMode="External"/><Relationship Id="rId95" Type="http://schemas.openxmlformats.org/officeDocument/2006/relationships/hyperlink" Target="mailto:Cassandra.Castillo@bridgepm.com" TargetMode="External"/><Relationship Id="rId160" Type="http://schemas.openxmlformats.org/officeDocument/2006/relationships/hyperlink" Target="mailto:hiddencreek@bridgepm.com" TargetMode="External"/><Relationship Id="rId216" Type="http://schemas.openxmlformats.org/officeDocument/2006/relationships/hyperlink" Target="mailto:warwicksquare@bridgepm.com" TargetMode="External"/><Relationship Id="rId258" Type="http://schemas.openxmlformats.org/officeDocument/2006/relationships/hyperlink" Target="mailto:Latarcha.Robinson@bridgepm.com" TargetMode="External"/><Relationship Id="rId22" Type="http://schemas.openxmlformats.org/officeDocument/2006/relationships/hyperlink" Target="mailto:Suzanne.Applegate@bridgepm.com" TargetMode="External"/><Relationship Id="rId64" Type="http://schemas.openxmlformats.org/officeDocument/2006/relationships/hyperlink" Target="mailto:Natalia.Guerrero@bridgepm.com" TargetMode="External"/><Relationship Id="rId118" Type="http://schemas.openxmlformats.org/officeDocument/2006/relationships/hyperlink" Target="mailto:bridgesonsunset@bridgepm.com" TargetMode="External"/><Relationship Id="rId325" Type="http://schemas.openxmlformats.org/officeDocument/2006/relationships/hyperlink" Target="mailto:cabanasouthern@bridgepm.com" TargetMode="External"/><Relationship Id="rId367" Type="http://schemas.openxmlformats.org/officeDocument/2006/relationships/hyperlink" Target="mailto:Robert.Lavinghouse@bridgepm.com" TargetMode="External"/><Relationship Id="rId171" Type="http://schemas.openxmlformats.org/officeDocument/2006/relationships/hyperlink" Target="mailto:monaco@brigepm.com" TargetMode="External"/><Relationship Id="rId227" Type="http://schemas.openxmlformats.org/officeDocument/2006/relationships/hyperlink" Target="mailto:parc980@bridgepm.com" TargetMode="External"/><Relationship Id="rId269" Type="http://schemas.openxmlformats.org/officeDocument/2006/relationships/hyperlink" Target="mailto:Andrea.Klyn@bridgepm.com" TargetMode="External"/><Relationship Id="rId33" Type="http://schemas.openxmlformats.org/officeDocument/2006/relationships/hyperlink" Target="mailto:Michelle.Cockrell@bridgepm.com" TargetMode="External"/><Relationship Id="rId129" Type="http://schemas.openxmlformats.org/officeDocument/2006/relationships/hyperlink" Target="mailto:chapelhill@bridgepm.com" TargetMode="External"/><Relationship Id="rId280" Type="http://schemas.openxmlformats.org/officeDocument/2006/relationships/hyperlink" Target="mailto:Gregory.Sprague@bridgepm.com" TargetMode="External"/><Relationship Id="rId336" Type="http://schemas.openxmlformats.org/officeDocument/2006/relationships/hyperlink" Target="mailto:meadowsatmarlborough@bridgepm.com" TargetMode="External"/><Relationship Id="rId75" Type="http://schemas.openxmlformats.org/officeDocument/2006/relationships/hyperlink" Target="mailto:JoAnna.Esparza-Mora@bridgepm.com" TargetMode="External"/><Relationship Id="rId140" Type="http://schemas.openxmlformats.org/officeDocument/2006/relationships/hyperlink" Target="mailto:drawbridgecreek@bridgepm.com" TargetMode="External"/><Relationship Id="rId182" Type="http://schemas.openxmlformats.org/officeDocument/2006/relationships/hyperlink" Target="mailto:reflectionslake@bridgepm.com" TargetMode="External"/><Relationship Id="rId378" Type="http://schemas.openxmlformats.org/officeDocument/2006/relationships/hyperlink" Target="mailto:Bonnie.Flores@bridgepm.com" TargetMode="External"/><Relationship Id="rId6" Type="http://schemas.openxmlformats.org/officeDocument/2006/relationships/hyperlink" Target="mailto:Nick.Victorio@bridgepm.com" TargetMode="External"/><Relationship Id="rId238" Type="http://schemas.openxmlformats.org/officeDocument/2006/relationships/hyperlink" Target="mailto:Renee.Conrado@bridgepm.com" TargetMode="External"/><Relationship Id="rId291" Type="http://schemas.openxmlformats.org/officeDocument/2006/relationships/hyperlink" Target="mailto:Christopher.Sullivan@bridgepm.com" TargetMode="External"/><Relationship Id="rId305" Type="http://schemas.openxmlformats.org/officeDocument/2006/relationships/hyperlink" Target="mailto:Taylor.McField@bridgepm.com" TargetMode="External"/><Relationship Id="rId347" Type="http://schemas.openxmlformats.org/officeDocument/2006/relationships/hyperlink" Target="mailto:Deneesha.Craig@bridgepm.com" TargetMode="External"/><Relationship Id="rId44" Type="http://schemas.openxmlformats.org/officeDocument/2006/relationships/hyperlink" Target="mailto:Andrea.Romero@bridgepm.com" TargetMode="External"/><Relationship Id="rId86" Type="http://schemas.openxmlformats.org/officeDocument/2006/relationships/hyperlink" Target="mailto:Priscilla.Baidu@bridgepm.com" TargetMode="External"/><Relationship Id="rId151" Type="http://schemas.openxmlformats.org/officeDocument/2006/relationships/hyperlink" Target="mailto:galeriadelrio@bridgepm.com" TargetMode="External"/><Relationship Id="rId193" Type="http://schemas.openxmlformats.org/officeDocument/2006/relationships/hyperlink" Target="mailto:sevenskies@bridgepm.com" TargetMode="External"/><Relationship Id="rId207" Type="http://schemas.openxmlformats.org/officeDocument/2006/relationships/hyperlink" Target="mailto:treetop@bridgepm.com" TargetMode="External"/><Relationship Id="rId249" Type="http://schemas.openxmlformats.org/officeDocument/2006/relationships/hyperlink" Target="mailto:overlookpoint@bridgepm.com" TargetMode="External"/><Relationship Id="rId13" Type="http://schemas.openxmlformats.org/officeDocument/2006/relationships/hyperlink" Target="mailto:ccollins@bridgepm.com" TargetMode="External"/><Relationship Id="rId109" Type="http://schemas.openxmlformats.org/officeDocument/2006/relationships/hyperlink" Target="mailto:archer@bridgepm.com" TargetMode="External"/><Relationship Id="rId260" Type="http://schemas.openxmlformats.org/officeDocument/2006/relationships/hyperlink" Target="mailto:pointesienna@bridgepm.com" TargetMode="External"/><Relationship Id="rId316" Type="http://schemas.openxmlformats.org/officeDocument/2006/relationships/hyperlink" Target="mailto:Daniel.Huckeby@bridgepm.com" TargetMode="External"/><Relationship Id="rId55" Type="http://schemas.openxmlformats.org/officeDocument/2006/relationships/hyperlink" Target="mailto:Sarah.Stewart@bridgepm.com" TargetMode="External"/><Relationship Id="rId97" Type="http://schemas.openxmlformats.org/officeDocument/2006/relationships/hyperlink" Target="mailto:Tiesha.Quinones@bridgepm.com" TargetMode="External"/><Relationship Id="rId120" Type="http://schemas.openxmlformats.org/officeDocument/2006/relationships/hyperlink" Target="mailto:brightwoodforest@bridgepm.com" TargetMode="External"/><Relationship Id="rId358" Type="http://schemas.openxmlformats.org/officeDocument/2006/relationships/hyperlink" Target="mailto:Bianca.Bell@bridgepm.com" TargetMode="External"/><Relationship Id="rId162" Type="http://schemas.openxmlformats.org/officeDocument/2006/relationships/hyperlink" Target="mailto:laketivoli@bridgepm.com" TargetMode="External"/><Relationship Id="rId218" Type="http://schemas.openxmlformats.org/officeDocument/2006/relationships/hyperlink" Target="mailto:waterfordplace@bridgepm.com" TargetMode="External"/><Relationship Id="rId271" Type="http://schemas.openxmlformats.org/officeDocument/2006/relationships/hyperlink" Target="mailto:alta3eighty@bridgepm.com" TargetMode="External"/><Relationship Id="rId24" Type="http://schemas.openxmlformats.org/officeDocument/2006/relationships/hyperlink" Target="mailto:Jennifer.Clavel@bridgepm.com" TargetMode="External"/><Relationship Id="rId66" Type="http://schemas.openxmlformats.org/officeDocument/2006/relationships/hyperlink" Target="mailto:jbarajas@bridgepm.com" TargetMode="External"/><Relationship Id="rId131" Type="http://schemas.openxmlformats.org/officeDocument/2006/relationships/hyperlink" Target="mailto:cobblestone@bridgepm.com" TargetMode="External"/><Relationship Id="rId327" Type="http://schemas.openxmlformats.org/officeDocument/2006/relationships/hyperlink" Target="mailto:scottsdaleentrada@bridgepm.com" TargetMode="External"/><Relationship Id="rId369" Type="http://schemas.openxmlformats.org/officeDocument/2006/relationships/hyperlink" Target="mailto:Ashley.Ferguson@bridgepm.com" TargetMode="External"/><Relationship Id="rId173" Type="http://schemas.openxmlformats.org/officeDocument/2006/relationships/hyperlink" Target="mailto:parcatcreekside@bridgepm.com" TargetMode="External"/><Relationship Id="rId229" Type="http://schemas.openxmlformats.org/officeDocument/2006/relationships/hyperlink" Target="mailto:waterfront@bridgepm.com" TargetMode="External"/><Relationship Id="rId380" Type="http://schemas.openxmlformats.org/officeDocument/2006/relationships/hyperlink" Target="mailto:Madison.Brooks@bridgepm.com" TargetMode="External"/><Relationship Id="rId240" Type="http://schemas.openxmlformats.org/officeDocument/2006/relationships/hyperlink" Target="mailto:Joshua.Evans@bridgepm.com" TargetMode="External"/><Relationship Id="rId35" Type="http://schemas.openxmlformats.org/officeDocument/2006/relationships/hyperlink" Target="mailto:Melissa.Medina@bridgepm.com" TargetMode="External"/><Relationship Id="rId77" Type="http://schemas.openxmlformats.org/officeDocument/2006/relationships/hyperlink" Target="mailto:Kylee.Beveridge@bridgepm.com" TargetMode="External"/><Relationship Id="rId100" Type="http://schemas.openxmlformats.org/officeDocument/2006/relationships/hyperlink" Target="mailto:abbingtonheights@bridgepm.com" TargetMode="External"/><Relationship Id="rId282" Type="http://schemas.openxmlformats.org/officeDocument/2006/relationships/hyperlink" Target="mailto:Glenda.Avelar@bridgepm.com" TargetMode="External"/><Relationship Id="rId338" Type="http://schemas.openxmlformats.org/officeDocument/2006/relationships/hyperlink" Target="mailto:Heather.Snelley@bridgepm.com" TargetMode="External"/><Relationship Id="rId8" Type="http://schemas.openxmlformats.org/officeDocument/2006/relationships/hyperlink" Target="mailto:Sheena.Zauder@bridgepm.com" TargetMode="External"/><Relationship Id="rId142" Type="http://schemas.openxmlformats.org/officeDocument/2006/relationships/hyperlink" Target="mailto:edgewater@bridgepm.com" TargetMode="External"/><Relationship Id="rId184" Type="http://schemas.openxmlformats.org/officeDocument/2006/relationships/hyperlink" Target="mailto:reserveatriverwalk@bridgepm.com" TargetMode="External"/><Relationship Id="rId251" Type="http://schemas.openxmlformats.org/officeDocument/2006/relationships/hyperlink" Target="mailto:Heather.Kelly@bridgepm.com" TargetMode="External"/><Relationship Id="rId46" Type="http://schemas.openxmlformats.org/officeDocument/2006/relationships/hyperlink" Target="mailto:Sparcle.Brown@bridgepm.com" TargetMode="External"/><Relationship Id="rId293" Type="http://schemas.openxmlformats.org/officeDocument/2006/relationships/hyperlink" Target="mailto:Ashley.Painter@bridgepm.com" TargetMode="External"/><Relationship Id="rId307" Type="http://schemas.openxmlformats.org/officeDocument/2006/relationships/hyperlink" Target="mailto:Jetta.Espinoza@bridgepm.com" TargetMode="External"/><Relationship Id="rId349" Type="http://schemas.openxmlformats.org/officeDocument/2006/relationships/hyperlink" Target="mailto:Lucretia.Sayers@bridgepm.com" TargetMode="External"/><Relationship Id="rId88" Type="http://schemas.openxmlformats.org/officeDocument/2006/relationships/hyperlink" Target="mailto:Nia.Hendricks@bridgepm.com" TargetMode="External"/><Relationship Id="rId111" Type="http://schemas.openxmlformats.org/officeDocument/2006/relationships/hyperlink" Target="mailto:aspencourt@bridgepm.com" TargetMode="External"/><Relationship Id="rId153" Type="http://schemas.openxmlformats.org/officeDocument/2006/relationships/hyperlink" Target="mailto:grandstand@bridgepm.com" TargetMode="External"/><Relationship Id="rId195" Type="http://schemas.openxmlformats.org/officeDocument/2006/relationships/hyperlink" Target="mailto:smithandporter@bridgepm.com" TargetMode="External"/><Relationship Id="rId209" Type="http://schemas.openxmlformats.org/officeDocument/2006/relationships/hyperlink" Target="mailto:vernola@bridgepm.com" TargetMode="External"/><Relationship Id="rId360" Type="http://schemas.openxmlformats.org/officeDocument/2006/relationships/hyperlink" Target="mailto:Dana.Vaughn@bridgepm.com" TargetMode="External"/><Relationship Id="rId220" Type="http://schemas.openxmlformats.org/officeDocument/2006/relationships/hyperlink" Target="mailto:westland@bridgepm.com" TargetMode="External"/><Relationship Id="rId15" Type="http://schemas.openxmlformats.org/officeDocument/2006/relationships/hyperlink" Target="mailto:kellie.lyons@bridgepm.com" TargetMode="External"/><Relationship Id="rId57" Type="http://schemas.openxmlformats.org/officeDocument/2006/relationships/hyperlink" Target="mailto:Chrissy.Lucy@bridgepm.com" TargetMode="External"/><Relationship Id="rId262" Type="http://schemas.openxmlformats.org/officeDocument/2006/relationships/hyperlink" Target="mailto:Jadelyn.Cabiles@bridgepm.com" TargetMode="External"/><Relationship Id="rId318" Type="http://schemas.openxmlformats.org/officeDocument/2006/relationships/hyperlink" Target="mailto:Jeanette.Goodwin@bridgepm.com" TargetMode="External"/><Relationship Id="rId99" Type="http://schemas.openxmlformats.org/officeDocument/2006/relationships/hyperlink" Target="mailto:Tommy.Zauder@bridgepm.com" TargetMode="External"/><Relationship Id="rId122" Type="http://schemas.openxmlformats.org/officeDocument/2006/relationships/hyperlink" Target="mailto:brookstone@bridgepm.com" TargetMode="External"/><Relationship Id="rId164" Type="http://schemas.openxmlformats.org/officeDocument/2006/relationships/hyperlink" Target="mailto:lakesideretreat@bridgepm.com" TargetMode="External"/><Relationship Id="rId371" Type="http://schemas.openxmlformats.org/officeDocument/2006/relationships/hyperlink" Target="mailto:Cody.Ploss@bridgepm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eovanna.Miller@bridgepm.com" TargetMode="External"/><Relationship Id="rId13" Type="http://schemas.openxmlformats.org/officeDocument/2006/relationships/hyperlink" Target="mailto:verdeplazamhc@bridgepm.com" TargetMode="External"/><Relationship Id="rId18" Type="http://schemas.openxmlformats.org/officeDocument/2006/relationships/hyperlink" Target="mailto:Marshall.Miller@bridgepm.com" TargetMode="External"/><Relationship Id="rId3" Type="http://schemas.openxmlformats.org/officeDocument/2006/relationships/hyperlink" Target="mailto:sunsetmhc@bridgepm.com" TargetMode="External"/><Relationship Id="rId7" Type="http://schemas.openxmlformats.org/officeDocument/2006/relationships/hyperlink" Target="mailto:Rebecca.Chaplin@bridgepm.com" TargetMode="External"/><Relationship Id="rId12" Type="http://schemas.openxmlformats.org/officeDocument/2006/relationships/hyperlink" Target="mailto:southforkmhc@bridgepm.com" TargetMode="External"/><Relationship Id="rId17" Type="http://schemas.openxmlformats.org/officeDocument/2006/relationships/hyperlink" Target="mailto:Derrick.Wademan@bridgepm.com" TargetMode="External"/><Relationship Id="rId2" Type="http://schemas.openxmlformats.org/officeDocument/2006/relationships/hyperlink" Target="mailto:Phillip.Guthier@bridgepm.com" TargetMode="External"/><Relationship Id="rId16" Type="http://schemas.openxmlformats.org/officeDocument/2006/relationships/hyperlink" Target="mailto:timpanogosvillagemhc@bridgepm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cedarfieldmhc@bridgepm.com" TargetMode="External"/><Relationship Id="rId6" Type="http://schemas.openxmlformats.org/officeDocument/2006/relationships/hyperlink" Target="mailto:Yisell.Soto@bridgepm.com" TargetMode="External"/><Relationship Id="rId11" Type="http://schemas.openxmlformats.org/officeDocument/2006/relationships/hyperlink" Target="mailto:fiestavillagemhc@bridgepm.com" TargetMode="External"/><Relationship Id="rId5" Type="http://schemas.openxmlformats.org/officeDocument/2006/relationships/hyperlink" Target="mailto:Rhonda.Lane@bridgepm.com" TargetMode="External"/><Relationship Id="rId15" Type="http://schemas.openxmlformats.org/officeDocument/2006/relationships/hyperlink" Target="mailto:desertvalleymhc@bridgepm.com" TargetMode="External"/><Relationship Id="rId10" Type="http://schemas.openxmlformats.org/officeDocument/2006/relationships/hyperlink" Target="mailto:cedarridgemhc@bridgepm.com" TargetMode="External"/><Relationship Id="rId19" Type="http://schemas.openxmlformats.org/officeDocument/2006/relationships/hyperlink" Target="mailto:Fred.Dominguez@bridgepm.com" TargetMode="External"/><Relationship Id="rId4" Type="http://schemas.openxmlformats.org/officeDocument/2006/relationships/hyperlink" Target="mailto:Shanetra.Lewis@bridgepm.com" TargetMode="External"/><Relationship Id="rId9" Type="http://schemas.openxmlformats.org/officeDocument/2006/relationships/hyperlink" Target="mailto:candlelightvillagemhc@bridgepm.com" TargetMode="External"/><Relationship Id="rId14" Type="http://schemas.openxmlformats.org/officeDocument/2006/relationships/hyperlink" Target="mailto:James.Fuller@bridgepm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k.brady@bridgeig.com" TargetMode="External"/><Relationship Id="rId21" Type="http://schemas.openxmlformats.org/officeDocument/2006/relationships/hyperlink" Target="mailto:sarah.castillo@jll.com" TargetMode="External"/><Relationship Id="rId42" Type="http://schemas.openxmlformats.org/officeDocument/2006/relationships/hyperlink" Target="mailto:j.ferris@bridgeig.com" TargetMode="External"/><Relationship Id="rId47" Type="http://schemas.openxmlformats.org/officeDocument/2006/relationships/hyperlink" Target="mailto:Ana.Fannon@bridgeig.com" TargetMode="External"/><Relationship Id="rId63" Type="http://schemas.openxmlformats.org/officeDocument/2006/relationships/hyperlink" Target="mailto:Ana.Fannon@bridgeig.com" TargetMode="External"/><Relationship Id="rId68" Type="http://schemas.openxmlformats.org/officeDocument/2006/relationships/hyperlink" Target="mailto:Ana.Fannon@bridgeig.com" TargetMode="External"/><Relationship Id="rId84" Type="http://schemas.openxmlformats.org/officeDocument/2006/relationships/hyperlink" Target="mailto:Sandra.Johnson@cbre.com" TargetMode="External"/><Relationship Id="rId89" Type="http://schemas.openxmlformats.org/officeDocument/2006/relationships/hyperlink" Target="mailto:FontaineBusinessParkAP@bridgeig.com" TargetMode="External"/><Relationship Id="rId16" Type="http://schemas.openxmlformats.org/officeDocument/2006/relationships/hyperlink" Target="mailto:jdire@dpccompanies.com" TargetMode="External"/><Relationship Id="rId11" Type="http://schemas.openxmlformats.org/officeDocument/2006/relationships/hyperlink" Target="mailto:k.brady@bridgeig.com" TargetMode="External"/><Relationship Id="rId32" Type="http://schemas.openxmlformats.org/officeDocument/2006/relationships/hyperlink" Target="mailto:k.trahan@bridgeig.com" TargetMode="External"/><Relationship Id="rId37" Type="http://schemas.openxmlformats.org/officeDocument/2006/relationships/hyperlink" Target="mailto:whitney.casella@bridgeig.com" TargetMode="External"/><Relationship Id="rId53" Type="http://schemas.openxmlformats.org/officeDocument/2006/relationships/hyperlink" Target="mailto:greta.miller@bridgeig.com" TargetMode="External"/><Relationship Id="rId58" Type="http://schemas.openxmlformats.org/officeDocument/2006/relationships/hyperlink" Target="mailto:michael.chadwick@bridgeig.com" TargetMode="External"/><Relationship Id="rId74" Type="http://schemas.openxmlformats.org/officeDocument/2006/relationships/hyperlink" Target="mailto:sarah.castillo@jll.com" TargetMode="External"/><Relationship Id="rId79" Type="http://schemas.openxmlformats.org/officeDocument/2006/relationships/hyperlink" Target="mailto:whitney.casella@bridgeig.com" TargetMode="External"/><Relationship Id="rId102" Type="http://schemas.openxmlformats.org/officeDocument/2006/relationships/printerSettings" Target="../printerSettings/printerSettings3.bin"/><Relationship Id="rId5" Type="http://schemas.openxmlformats.org/officeDocument/2006/relationships/hyperlink" Target="mailto:k.trahan@bridgeig.com" TargetMode="External"/><Relationship Id="rId90" Type="http://schemas.openxmlformats.org/officeDocument/2006/relationships/hyperlink" Target="mailto:FontaineBusinessParkAP@bridgeig.com" TargetMode="External"/><Relationship Id="rId95" Type="http://schemas.openxmlformats.org/officeDocument/2006/relationships/hyperlink" Target="mailto:BridgeNLAP@bridgeig.com" TargetMode="External"/><Relationship Id="rId22" Type="http://schemas.openxmlformats.org/officeDocument/2006/relationships/hyperlink" Target="mailto:d.urbina@bridgeig.com" TargetMode="External"/><Relationship Id="rId27" Type="http://schemas.openxmlformats.org/officeDocument/2006/relationships/hyperlink" Target="mailto:michael.chadwick@bridgeig.com" TargetMode="External"/><Relationship Id="rId43" Type="http://schemas.openxmlformats.org/officeDocument/2006/relationships/hyperlink" Target="mailto:j.ferris@bridgeig.com" TargetMode="External"/><Relationship Id="rId48" Type="http://schemas.openxmlformats.org/officeDocument/2006/relationships/hyperlink" Target="mailto:Ana.Fannon@bridgeig.com" TargetMode="External"/><Relationship Id="rId64" Type="http://schemas.openxmlformats.org/officeDocument/2006/relationships/hyperlink" Target="mailto:Ana.Fannon@bridgeig.com" TargetMode="External"/><Relationship Id="rId69" Type="http://schemas.openxmlformats.org/officeDocument/2006/relationships/hyperlink" Target="mailto:alexa.stritecky@bridgeig.com" TargetMode="External"/><Relationship Id="rId80" Type="http://schemas.openxmlformats.org/officeDocument/2006/relationships/hyperlink" Target="mailto:Ana.Fannon@bridgeig.com" TargetMode="External"/><Relationship Id="rId85" Type="http://schemas.openxmlformats.org/officeDocument/2006/relationships/hyperlink" Target="mailto:Ana.Fannon@bridgeig.com" TargetMode="External"/><Relationship Id="rId12" Type="http://schemas.openxmlformats.org/officeDocument/2006/relationships/hyperlink" Target="mailto:k.brady@bridgeig.com" TargetMode="External"/><Relationship Id="rId17" Type="http://schemas.openxmlformats.org/officeDocument/2006/relationships/hyperlink" Target="mailto:v.lacy@bridgeig.com" TargetMode="External"/><Relationship Id="rId25" Type="http://schemas.openxmlformats.org/officeDocument/2006/relationships/hyperlink" Target="mailto:d.urbina@bridgeig.com" TargetMode="External"/><Relationship Id="rId33" Type="http://schemas.openxmlformats.org/officeDocument/2006/relationships/hyperlink" Target="mailto:k.trahan@bridgeig.com" TargetMode="External"/><Relationship Id="rId38" Type="http://schemas.openxmlformats.org/officeDocument/2006/relationships/hyperlink" Target="mailto:whitney.casella@bridgeig.com" TargetMode="External"/><Relationship Id="rId46" Type="http://schemas.openxmlformats.org/officeDocument/2006/relationships/hyperlink" Target="mailto:c.williams@bridgeig.com" TargetMode="External"/><Relationship Id="rId59" Type="http://schemas.openxmlformats.org/officeDocument/2006/relationships/hyperlink" Target="mailto:Ana.Fannon@bridgeig.com" TargetMode="External"/><Relationship Id="rId67" Type="http://schemas.openxmlformats.org/officeDocument/2006/relationships/hyperlink" Target="mailto:Ana.Fannon@bridgeig.com" TargetMode="External"/><Relationship Id="rId20" Type="http://schemas.openxmlformats.org/officeDocument/2006/relationships/hyperlink" Target="mailto:k.trahan@bridgeig.com" TargetMode="External"/><Relationship Id="rId41" Type="http://schemas.openxmlformats.org/officeDocument/2006/relationships/hyperlink" Target="mailto:seth.campbell@bridgeig.com" TargetMode="External"/><Relationship Id="rId54" Type="http://schemas.openxmlformats.org/officeDocument/2006/relationships/hyperlink" Target="mailto:greta.miller@bridgeig.com" TargetMode="External"/><Relationship Id="rId62" Type="http://schemas.openxmlformats.org/officeDocument/2006/relationships/hyperlink" Target="mailto:Ana.Fannon@bridgeig.com" TargetMode="External"/><Relationship Id="rId70" Type="http://schemas.openxmlformats.org/officeDocument/2006/relationships/hyperlink" Target="mailto:Andre.Wiggins@transwestern.com" TargetMode="External"/><Relationship Id="rId75" Type="http://schemas.openxmlformats.org/officeDocument/2006/relationships/hyperlink" Target="mailto:whitney.casella@bridgeig.com" TargetMode="External"/><Relationship Id="rId83" Type="http://schemas.openxmlformats.org/officeDocument/2006/relationships/hyperlink" Target="mailto:Sandra.Johnson@cbre.com" TargetMode="External"/><Relationship Id="rId88" Type="http://schemas.openxmlformats.org/officeDocument/2006/relationships/hyperlink" Target="mailto:FontaineBusinessParkAP@bridgeig.com" TargetMode="External"/><Relationship Id="rId91" Type="http://schemas.openxmlformats.org/officeDocument/2006/relationships/hyperlink" Target="mailto:FontaineBusinessParkAP@bridgeig.com" TargetMode="External"/><Relationship Id="rId96" Type="http://schemas.openxmlformats.org/officeDocument/2006/relationships/hyperlink" Target="mailto:Rc3.invoices@bridgeig.com" TargetMode="External"/><Relationship Id="rId1" Type="http://schemas.openxmlformats.org/officeDocument/2006/relationships/hyperlink" Target="mailto:alecia.smith@bridgeig.com" TargetMode="External"/><Relationship Id="rId6" Type="http://schemas.openxmlformats.org/officeDocument/2006/relationships/hyperlink" Target="mailto:alecia.smith@bridgeig.com" TargetMode="External"/><Relationship Id="rId15" Type="http://schemas.openxmlformats.org/officeDocument/2006/relationships/hyperlink" Target="mailto:jdire@dpccompanies.com" TargetMode="External"/><Relationship Id="rId23" Type="http://schemas.openxmlformats.org/officeDocument/2006/relationships/hyperlink" Target="mailto:d.urbina@bridgeig.com" TargetMode="External"/><Relationship Id="rId28" Type="http://schemas.openxmlformats.org/officeDocument/2006/relationships/hyperlink" Target="mailto:c.williams@bridgeig.com" TargetMode="External"/><Relationship Id="rId36" Type="http://schemas.openxmlformats.org/officeDocument/2006/relationships/hyperlink" Target="mailto:greta.miller@bridgeig.com" TargetMode="External"/><Relationship Id="rId49" Type="http://schemas.openxmlformats.org/officeDocument/2006/relationships/hyperlink" Target="mailto:Ana.Fannon@bridgeig.com" TargetMode="External"/><Relationship Id="rId57" Type="http://schemas.openxmlformats.org/officeDocument/2006/relationships/hyperlink" Target="mailto:michael.chadwick@bridgeig.com" TargetMode="External"/><Relationship Id="rId10" Type="http://schemas.openxmlformats.org/officeDocument/2006/relationships/hyperlink" Target="mailto:k.brady@bridgeig.com" TargetMode="External"/><Relationship Id="rId31" Type="http://schemas.openxmlformats.org/officeDocument/2006/relationships/hyperlink" Target="mailto:Ana.Fannon@bridgeig.com" TargetMode="External"/><Relationship Id="rId44" Type="http://schemas.openxmlformats.org/officeDocument/2006/relationships/hyperlink" Target="mailto:mitchell.hartman@bridgeig.com" TargetMode="External"/><Relationship Id="rId52" Type="http://schemas.openxmlformats.org/officeDocument/2006/relationships/hyperlink" Target="mailto:greta.miller@bridgeig.com" TargetMode="External"/><Relationship Id="rId60" Type="http://schemas.openxmlformats.org/officeDocument/2006/relationships/hyperlink" Target="mailto:Ana.Fannon@bridgeig.com" TargetMode="External"/><Relationship Id="rId65" Type="http://schemas.openxmlformats.org/officeDocument/2006/relationships/hyperlink" Target="mailto:Ana.Fannon@bridgeig.com" TargetMode="External"/><Relationship Id="rId73" Type="http://schemas.openxmlformats.org/officeDocument/2006/relationships/hyperlink" Target="mailto:Sandra.Johnson@cbre.com" TargetMode="External"/><Relationship Id="rId78" Type="http://schemas.openxmlformats.org/officeDocument/2006/relationships/hyperlink" Target="mailto:whitney.casella@bridgeig.com" TargetMode="External"/><Relationship Id="rId81" Type="http://schemas.openxmlformats.org/officeDocument/2006/relationships/hyperlink" Target="mailto:michael.chadwick@bridgeig.com" TargetMode="External"/><Relationship Id="rId86" Type="http://schemas.openxmlformats.org/officeDocument/2006/relationships/hyperlink" Target="mailto:jgies@interurbanre.com" TargetMode="External"/><Relationship Id="rId94" Type="http://schemas.openxmlformats.org/officeDocument/2006/relationships/hyperlink" Target="mailto:BridgeNLAP@bridgeig.com" TargetMode="External"/><Relationship Id="rId99" Type="http://schemas.openxmlformats.org/officeDocument/2006/relationships/hyperlink" Target="mailto:CamelBackCenterAP@bridgeig.com" TargetMode="External"/><Relationship Id="rId101" Type="http://schemas.openxmlformats.org/officeDocument/2006/relationships/hyperlink" Target="mailto:alecia.smith@bridgeig.com" TargetMode="External"/><Relationship Id="rId4" Type="http://schemas.openxmlformats.org/officeDocument/2006/relationships/hyperlink" Target="mailto:alecia.smith@bridgeig.com" TargetMode="External"/><Relationship Id="rId9" Type="http://schemas.openxmlformats.org/officeDocument/2006/relationships/hyperlink" Target="mailto:k.brady@bridgeig.com" TargetMode="External"/><Relationship Id="rId13" Type="http://schemas.openxmlformats.org/officeDocument/2006/relationships/hyperlink" Target="mailto:s.reynolds@bridgeig.com" TargetMode="External"/><Relationship Id="rId18" Type="http://schemas.openxmlformats.org/officeDocument/2006/relationships/hyperlink" Target="mailto:v.lacy@bridgeig.com" TargetMode="External"/><Relationship Id="rId39" Type="http://schemas.openxmlformats.org/officeDocument/2006/relationships/hyperlink" Target="mailto:c.williams@bridgeig.com" TargetMode="External"/><Relationship Id="rId34" Type="http://schemas.openxmlformats.org/officeDocument/2006/relationships/hyperlink" Target="mailto:eric.ressler@nmark.com" TargetMode="External"/><Relationship Id="rId50" Type="http://schemas.openxmlformats.org/officeDocument/2006/relationships/hyperlink" Target="mailto:Ana.Fannon@bridgeig.com" TargetMode="External"/><Relationship Id="rId55" Type="http://schemas.openxmlformats.org/officeDocument/2006/relationships/hyperlink" Target="mailto:courtney.houston@bridgeig.com" TargetMode="External"/><Relationship Id="rId76" Type="http://schemas.openxmlformats.org/officeDocument/2006/relationships/hyperlink" Target="mailto:whitney.casella@bridgeig.com" TargetMode="External"/><Relationship Id="rId97" Type="http://schemas.openxmlformats.org/officeDocument/2006/relationships/hyperlink" Target="mailto:Rc4.invoices@bridgeig.com" TargetMode="External"/><Relationship Id="rId7" Type="http://schemas.openxmlformats.org/officeDocument/2006/relationships/hyperlink" Target="mailto:lisa.rutherford@bridgeig.com" TargetMode="External"/><Relationship Id="rId71" Type="http://schemas.openxmlformats.org/officeDocument/2006/relationships/hyperlink" Target="mailto:c.williams@bridgeig.com" TargetMode="External"/><Relationship Id="rId92" Type="http://schemas.openxmlformats.org/officeDocument/2006/relationships/hyperlink" Target="mailto:BridgeNLAP@bridgeig.com" TargetMode="External"/><Relationship Id="rId2" Type="http://schemas.openxmlformats.org/officeDocument/2006/relationships/hyperlink" Target="mailto:alecia.smith@bridgeig.com" TargetMode="External"/><Relationship Id="rId29" Type="http://schemas.openxmlformats.org/officeDocument/2006/relationships/hyperlink" Target="mailto:macy.crose@cbre.com" TargetMode="External"/><Relationship Id="rId24" Type="http://schemas.openxmlformats.org/officeDocument/2006/relationships/hyperlink" Target="mailto:mena.ortiz@bridgeig.com" TargetMode="External"/><Relationship Id="rId40" Type="http://schemas.openxmlformats.org/officeDocument/2006/relationships/hyperlink" Target="mailto:c.williams@bridgeig.com" TargetMode="External"/><Relationship Id="rId45" Type="http://schemas.openxmlformats.org/officeDocument/2006/relationships/hyperlink" Target="mailto:c.williams@bridgeig.com" TargetMode="External"/><Relationship Id="rId66" Type="http://schemas.openxmlformats.org/officeDocument/2006/relationships/hyperlink" Target="mailto:Ana.Fannon@bridgeig.com" TargetMode="External"/><Relationship Id="rId87" Type="http://schemas.openxmlformats.org/officeDocument/2006/relationships/hyperlink" Target="mailto:tampacommonsap@bridgeig.com" TargetMode="External"/><Relationship Id="rId61" Type="http://schemas.openxmlformats.org/officeDocument/2006/relationships/hyperlink" Target="mailto:Ana.Fannon@bridgeig.com" TargetMode="External"/><Relationship Id="rId82" Type="http://schemas.openxmlformats.org/officeDocument/2006/relationships/hyperlink" Target="mailto:Sandra.Johnson@cbre.com" TargetMode="External"/><Relationship Id="rId19" Type="http://schemas.openxmlformats.org/officeDocument/2006/relationships/hyperlink" Target="mailto:v.lacy@bridgeig.com" TargetMode="External"/><Relationship Id="rId14" Type="http://schemas.openxmlformats.org/officeDocument/2006/relationships/hyperlink" Target="mailto:s.reynolds@bridgeig.com" TargetMode="External"/><Relationship Id="rId30" Type="http://schemas.openxmlformats.org/officeDocument/2006/relationships/hyperlink" Target="mailto:whitney.casella@bridgeig.com" TargetMode="External"/><Relationship Id="rId35" Type="http://schemas.openxmlformats.org/officeDocument/2006/relationships/hyperlink" Target="mailto:hfarley@dpccompanies.com" TargetMode="External"/><Relationship Id="rId56" Type="http://schemas.openxmlformats.org/officeDocument/2006/relationships/hyperlink" Target="mailto:joanne.palmer@bridgeig.com" TargetMode="External"/><Relationship Id="rId77" Type="http://schemas.openxmlformats.org/officeDocument/2006/relationships/hyperlink" Target="mailto:whitney.casella@bridgeig.com" TargetMode="External"/><Relationship Id="rId100" Type="http://schemas.openxmlformats.org/officeDocument/2006/relationships/hyperlink" Target="mailto:alecia.smith@bridgeig.com" TargetMode="External"/><Relationship Id="rId8" Type="http://schemas.openxmlformats.org/officeDocument/2006/relationships/hyperlink" Target="mailto:c.williams@bridgeig.com" TargetMode="External"/><Relationship Id="rId51" Type="http://schemas.openxmlformats.org/officeDocument/2006/relationships/hyperlink" Target="mailto:seth.campbell@bridgeig.com" TargetMode="External"/><Relationship Id="rId72" Type="http://schemas.openxmlformats.org/officeDocument/2006/relationships/hyperlink" Target="mailto:michael.chadwick@bridgeig.com" TargetMode="External"/><Relationship Id="rId93" Type="http://schemas.openxmlformats.org/officeDocument/2006/relationships/hyperlink" Target="mailto:BridgeNLAP@bridgeig.com" TargetMode="External"/><Relationship Id="rId98" Type="http://schemas.openxmlformats.org/officeDocument/2006/relationships/hyperlink" Target="mailto:10WestEndAP@bridgeig.com" TargetMode="External"/><Relationship Id="rId3" Type="http://schemas.openxmlformats.org/officeDocument/2006/relationships/hyperlink" Target="mailto:alecia.smith@bridgeig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im.Westrich@bridgeig.com" TargetMode="External"/><Relationship Id="rId3" Type="http://schemas.openxmlformats.org/officeDocument/2006/relationships/hyperlink" Target="mailto:Charlie.Fitzgerald@bridgeig.com" TargetMode="External"/><Relationship Id="rId7" Type="http://schemas.openxmlformats.org/officeDocument/2006/relationships/hyperlink" Target="mailto:Rebecca.Sturtz@bridgeig.com" TargetMode="External"/><Relationship Id="rId2" Type="http://schemas.openxmlformats.org/officeDocument/2006/relationships/hyperlink" Target="mailto:Patrick.Quijada@bridgeig.com" TargetMode="External"/><Relationship Id="rId1" Type="http://schemas.openxmlformats.org/officeDocument/2006/relationships/hyperlink" Target="mailto:Tom.Single@bridgeig.com" TargetMode="External"/><Relationship Id="rId6" Type="http://schemas.openxmlformats.org/officeDocument/2006/relationships/hyperlink" Target="mailto:Bridget.Sharp@bridgeig.com" TargetMode="External"/><Relationship Id="rId5" Type="http://schemas.openxmlformats.org/officeDocument/2006/relationships/hyperlink" Target="mailto:Caryl.Barnes@bridgeig.com" TargetMode="External"/><Relationship Id="rId4" Type="http://schemas.openxmlformats.org/officeDocument/2006/relationships/hyperlink" Target="mailto:Richard.Heaney@bridgeig.com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en.davis@bridgeig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alex.murphy@bridgeig.com" TargetMode="External"/><Relationship Id="rId7" Type="http://schemas.openxmlformats.org/officeDocument/2006/relationships/hyperlink" Target="mailto:matt.stringham@bridgeig.com" TargetMode="External"/><Relationship Id="rId12" Type="http://schemas.openxmlformats.org/officeDocument/2006/relationships/hyperlink" Target="mailto:derek.lloyd@bridgeig.com" TargetMode="External"/><Relationship Id="rId2" Type="http://schemas.openxmlformats.org/officeDocument/2006/relationships/hyperlink" Target="mailto:brian.hinds@bridgeig.com" TargetMode="External"/><Relationship Id="rId1" Type="http://schemas.openxmlformats.org/officeDocument/2006/relationships/hyperlink" Target="mailto:blake.drennan@bridgeig.com" TargetMode="External"/><Relationship Id="rId6" Type="http://schemas.openxmlformats.org/officeDocument/2006/relationships/hyperlink" Target="mailto:hank.miller@bridgeig.com" TargetMode="External"/><Relationship Id="rId11" Type="http://schemas.openxmlformats.org/officeDocument/2006/relationships/hyperlink" Target="mailto:alex.schwerdt@bridgeig.com" TargetMode="External"/><Relationship Id="rId5" Type="http://schemas.openxmlformats.org/officeDocument/2006/relationships/hyperlink" Target="mailto:jim.trythall@bridgeig.com" TargetMode="External"/><Relationship Id="rId15" Type="http://schemas.microsoft.com/office/2017/10/relationships/threadedComment" Target="../threadedComments/threadedComment1.xml"/><Relationship Id="rId10" Type="http://schemas.openxmlformats.org/officeDocument/2006/relationships/hyperlink" Target="mailto:kristine.hernandez@bridgeig.com" TargetMode="External"/><Relationship Id="rId4" Type="http://schemas.openxmlformats.org/officeDocument/2006/relationships/hyperlink" Target="mailto:jordan.cheng@bridgeig.com" TargetMode="External"/><Relationship Id="rId9" Type="http://schemas.openxmlformats.org/officeDocument/2006/relationships/hyperlink" Target="mailto:david.jorgensen@bridgeig.com" TargetMode="External"/><Relationship Id="rId1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4"/>
  <sheetViews>
    <sheetView showGridLines="0" tabSelected="1" workbookViewId="0">
      <selection activeCell="E1" sqref="E1:H2"/>
    </sheetView>
  </sheetViews>
  <sheetFormatPr defaultColWidth="9.140625" defaultRowHeight="18.75" x14ac:dyDescent="0.3"/>
  <cols>
    <col min="1" max="1" width="11.42578125" style="67" bestFit="1" customWidth="1"/>
    <col min="2" max="2" width="14.7109375" style="67" customWidth="1"/>
    <col min="3" max="3" width="47.85546875" style="68" bestFit="1" customWidth="1"/>
    <col min="4" max="4" width="7.7109375" style="68" customWidth="1"/>
    <col min="5" max="5" width="34.7109375" style="10" customWidth="1"/>
    <col min="6" max="6" width="19.7109375" style="10" customWidth="1"/>
    <col min="7" max="7" width="7.7109375" style="10" customWidth="1"/>
    <col min="8" max="8" width="6.7109375" style="70" bestFit="1" customWidth="1"/>
    <col min="9" max="9" width="15.28515625" style="71" bestFit="1" customWidth="1"/>
    <col min="10" max="10" width="24" style="10" bestFit="1" customWidth="1"/>
    <col min="11" max="11" width="37.28515625" style="72" bestFit="1" customWidth="1"/>
    <col min="12" max="12" width="37.28515625" style="72" customWidth="1"/>
    <col min="13" max="13" width="11" style="68" bestFit="1" customWidth="1"/>
    <col min="14" max="15" width="15" style="68" bestFit="1" customWidth="1"/>
    <col min="16" max="16" width="23.42578125" style="68" bestFit="1" customWidth="1"/>
    <col min="17" max="16384" width="9.140625" style="1"/>
  </cols>
  <sheetData>
    <row r="1" spans="1:16" s="7" customFormat="1" ht="18.95" customHeight="1" x14ac:dyDescent="0.3">
      <c r="A1" s="16"/>
      <c r="B1" s="167"/>
      <c r="C1" s="17" t="s">
        <v>19</v>
      </c>
      <c r="D1" s="18"/>
      <c r="E1" s="395" t="s">
        <v>263</v>
      </c>
      <c r="F1" s="395"/>
      <c r="G1" s="395"/>
      <c r="H1" s="395"/>
      <c r="I1" s="19"/>
      <c r="J1" s="166"/>
      <c r="K1" s="163" t="s">
        <v>12</v>
      </c>
      <c r="L1" s="163"/>
      <c r="M1" s="21"/>
      <c r="N1" s="21"/>
      <c r="O1" s="21"/>
      <c r="P1" s="22"/>
    </row>
    <row r="2" spans="1:16" s="7" customFormat="1" ht="16.5" customHeight="1" x14ac:dyDescent="0.3">
      <c r="A2" s="23"/>
      <c r="B2" s="166"/>
      <c r="C2" s="24"/>
      <c r="D2" s="24"/>
      <c r="E2" s="395"/>
      <c r="F2" s="395"/>
      <c r="G2" s="395"/>
      <c r="H2" s="395"/>
      <c r="I2" s="25"/>
      <c r="J2" s="26"/>
      <c r="K2" s="163" t="s">
        <v>43</v>
      </c>
      <c r="L2" s="163"/>
      <c r="M2" s="24"/>
      <c r="N2" s="27"/>
      <c r="O2" s="27"/>
      <c r="P2" s="28"/>
    </row>
    <row r="3" spans="1:16" s="6" customFormat="1" ht="34.5" customHeight="1" x14ac:dyDescent="0.2">
      <c r="A3" s="73" t="s">
        <v>11</v>
      </c>
      <c r="B3" s="74" t="s">
        <v>849</v>
      </c>
      <c r="C3" s="73" t="s">
        <v>15</v>
      </c>
      <c r="D3" s="74" t="s">
        <v>10</v>
      </c>
      <c r="E3" s="73" t="s">
        <v>16</v>
      </c>
      <c r="F3" s="75" t="s">
        <v>66</v>
      </c>
      <c r="G3" s="73" t="s">
        <v>67</v>
      </c>
      <c r="H3" s="76" t="s">
        <v>218</v>
      </c>
      <c r="I3" s="73" t="s">
        <v>9</v>
      </c>
      <c r="J3" s="73" t="s">
        <v>8</v>
      </c>
      <c r="K3" s="73" t="s">
        <v>7</v>
      </c>
      <c r="L3" s="73" t="s">
        <v>1300</v>
      </c>
      <c r="M3" s="74" t="s">
        <v>410</v>
      </c>
      <c r="N3" s="74" t="s">
        <v>17</v>
      </c>
      <c r="O3" s="74" t="s">
        <v>1489</v>
      </c>
      <c r="P3" s="77" t="s">
        <v>13</v>
      </c>
    </row>
    <row r="4" spans="1:16" s="5" customFormat="1" ht="16.5" customHeight="1" x14ac:dyDescent="0.25">
      <c r="A4" s="78">
        <v>1518</v>
      </c>
      <c r="B4" s="168" t="s">
        <v>199</v>
      </c>
      <c r="C4" s="35" t="s">
        <v>501</v>
      </c>
      <c r="D4" s="32">
        <v>274</v>
      </c>
      <c r="E4" s="133" t="s">
        <v>502</v>
      </c>
      <c r="F4" s="133" t="s">
        <v>464</v>
      </c>
      <c r="G4" s="32" t="s">
        <v>101</v>
      </c>
      <c r="H4" s="33">
        <v>37013</v>
      </c>
      <c r="I4" s="32" t="s">
        <v>521</v>
      </c>
      <c r="J4" s="119" t="s">
        <v>2071</v>
      </c>
      <c r="K4" s="342" t="s">
        <v>2072</v>
      </c>
      <c r="L4" s="234" t="s">
        <v>1301</v>
      </c>
      <c r="M4" s="35" t="s">
        <v>287</v>
      </c>
      <c r="N4" s="35"/>
      <c r="O4" s="35" t="s">
        <v>1</v>
      </c>
      <c r="P4" s="35" t="s">
        <v>948</v>
      </c>
    </row>
    <row r="5" spans="1:16" s="5" customFormat="1" ht="16.5" customHeight="1" x14ac:dyDescent="0.25">
      <c r="A5" s="83" t="s">
        <v>923</v>
      </c>
      <c r="B5" s="205" t="s">
        <v>776</v>
      </c>
      <c r="C5" s="66" t="s">
        <v>920</v>
      </c>
      <c r="D5" s="63">
        <v>313</v>
      </c>
      <c r="E5" s="141" t="s">
        <v>929</v>
      </c>
      <c r="F5" s="141" t="s">
        <v>461</v>
      </c>
      <c r="G5" s="63" t="s">
        <v>454</v>
      </c>
      <c r="H5" s="64">
        <v>89102</v>
      </c>
      <c r="I5" s="63" t="s">
        <v>926</v>
      </c>
      <c r="J5" s="124" t="s">
        <v>1990</v>
      </c>
      <c r="K5" s="65" t="s">
        <v>1991</v>
      </c>
      <c r="L5" s="235" t="s">
        <v>1302</v>
      </c>
      <c r="M5" s="66" t="s">
        <v>2424</v>
      </c>
      <c r="N5" s="66" t="s">
        <v>55</v>
      </c>
      <c r="O5" s="66" t="s">
        <v>1</v>
      </c>
      <c r="P5" s="66" t="s">
        <v>948</v>
      </c>
    </row>
    <row r="6" spans="1:16" s="5" customFormat="1" ht="16.5" customHeight="1" x14ac:dyDescent="0.25">
      <c r="A6" s="14">
        <v>4047</v>
      </c>
      <c r="B6" s="171" t="s">
        <v>857</v>
      </c>
      <c r="C6" s="45" t="s">
        <v>921</v>
      </c>
      <c r="D6" s="41">
        <v>540</v>
      </c>
      <c r="E6" s="41" t="s">
        <v>930</v>
      </c>
      <c r="F6" s="135" t="s">
        <v>461</v>
      </c>
      <c r="G6" s="42" t="s">
        <v>454</v>
      </c>
      <c r="H6" s="43">
        <v>89107</v>
      </c>
      <c r="I6" s="41" t="s">
        <v>927</v>
      </c>
      <c r="J6" s="121" t="s">
        <v>754</v>
      </c>
      <c r="K6" s="44" t="s">
        <v>755</v>
      </c>
      <c r="L6" s="236" t="s">
        <v>1303</v>
      </c>
      <c r="M6" s="45" t="s">
        <v>2038</v>
      </c>
      <c r="N6" s="45" t="s">
        <v>55</v>
      </c>
      <c r="O6" s="45" t="s">
        <v>1</v>
      </c>
      <c r="P6" s="45" t="s">
        <v>948</v>
      </c>
    </row>
    <row r="7" spans="1:16" s="5" customFormat="1" ht="16.5" customHeight="1" x14ac:dyDescent="0.25">
      <c r="A7" s="14">
        <v>4048</v>
      </c>
      <c r="B7" s="171" t="s">
        <v>857</v>
      </c>
      <c r="C7" s="45" t="s">
        <v>922</v>
      </c>
      <c r="D7" s="41">
        <v>312</v>
      </c>
      <c r="E7" s="41" t="s">
        <v>931</v>
      </c>
      <c r="F7" s="135" t="s">
        <v>461</v>
      </c>
      <c r="G7" s="42" t="s">
        <v>454</v>
      </c>
      <c r="H7" s="43">
        <v>89104</v>
      </c>
      <c r="I7" s="41" t="s">
        <v>928</v>
      </c>
      <c r="J7" s="121" t="s">
        <v>1868</v>
      </c>
      <c r="K7" s="44" t="s">
        <v>1869</v>
      </c>
      <c r="L7" s="236" t="s">
        <v>1304</v>
      </c>
      <c r="M7" s="45" t="s">
        <v>2410</v>
      </c>
      <c r="N7" s="45" t="s">
        <v>55</v>
      </c>
      <c r="O7" s="45" t="s">
        <v>1</v>
      </c>
      <c r="P7" s="45" t="s">
        <v>948</v>
      </c>
    </row>
    <row r="8" spans="1:16" s="5" customFormat="1" ht="16.5" customHeight="1" x14ac:dyDescent="0.25">
      <c r="A8" s="83" t="s">
        <v>894</v>
      </c>
      <c r="B8" s="205" t="s">
        <v>776</v>
      </c>
      <c r="C8" s="66" t="s">
        <v>895</v>
      </c>
      <c r="D8" s="63">
        <v>266</v>
      </c>
      <c r="E8" s="141" t="s">
        <v>896</v>
      </c>
      <c r="F8" s="141" t="s">
        <v>830</v>
      </c>
      <c r="G8" s="63" t="s">
        <v>103</v>
      </c>
      <c r="H8" s="64">
        <v>85710</v>
      </c>
      <c r="I8" s="63" t="s">
        <v>902</v>
      </c>
      <c r="J8" s="124" t="s">
        <v>904</v>
      </c>
      <c r="K8" s="65" t="s">
        <v>905</v>
      </c>
      <c r="L8" s="235" t="s">
        <v>1305</v>
      </c>
      <c r="M8" s="66" t="s">
        <v>1153</v>
      </c>
      <c r="N8" s="66" t="s">
        <v>53</v>
      </c>
      <c r="O8" s="66" t="s">
        <v>1490</v>
      </c>
      <c r="P8" s="66" t="s">
        <v>948</v>
      </c>
    </row>
    <row r="9" spans="1:16" s="5" customFormat="1" ht="16.5" customHeight="1" x14ac:dyDescent="0.25">
      <c r="A9" s="207" t="s">
        <v>1213</v>
      </c>
      <c r="B9" s="208" t="s">
        <v>1025</v>
      </c>
      <c r="C9" s="209" t="s">
        <v>1234</v>
      </c>
      <c r="D9" s="210">
        <v>364</v>
      </c>
      <c r="E9" s="211" t="s">
        <v>1227</v>
      </c>
      <c r="F9" s="212" t="s">
        <v>70</v>
      </c>
      <c r="G9" s="213" t="s">
        <v>102</v>
      </c>
      <c r="H9" s="214">
        <v>75287</v>
      </c>
      <c r="I9" s="210" t="s">
        <v>1230</v>
      </c>
      <c r="J9" s="215" t="s">
        <v>2457</v>
      </c>
      <c r="K9" s="216" t="s">
        <v>2458</v>
      </c>
      <c r="L9" s="237" t="s">
        <v>1306</v>
      </c>
      <c r="M9" s="209" t="s">
        <v>759</v>
      </c>
      <c r="N9" s="209" t="s">
        <v>32</v>
      </c>
      <c r="O9" s="209" t="s">
        <v>33</v>
      </c>
      <c r="P9" s="209" t="s">
        <v>948</v>
      </c>
    </row>
    <row r="10" spans="1:16" s="5" customFormat="1" ht="16.5" customHeight="1" x14ac:dyDescent="0.25">
      <c r="A10" s="83" t="s">
        <v>1846</v>
      </c>
      <c r="B10" s="205" t="s">
        <v>776</v>
      </c>
      <c r="C10" s="66" t="s">
        <v>1843</v>
      </c>
      <c r="D10" s="63">
        <v>288</v>
      </c>
      <c r="E10" s="141" t="s">
        <v>1845</v>
      </c>
      <c r="F10" s="141" t="s">
        <v>1844</v>
      </c>
      <c r="G10" s="63" t="s">
        <v>102</v>
      </c>
      <c r="H10" s="64">
        <v>76227</v>
      </c>
      <c r="I10" s="63" t="s">
        <v>1877</v>
      </c>
      <c r="J10" s="124" t="s">
        <v>1988</v>
      </c>
      <c r="K10" s="65" t="s">
        <v>1989</v>
      </c>
      <c r="L10" s="235" t="s">
        <v>1858</v>
      </c>
      <c r="M10" s="66" t="s">
        <v>1982</v>
      </c>
      <c r="N10" s="66" t="s">
        <v>1994</v>
      </c>
      <c r="O10" s="66"/>
      <c r="P10" s="66" t="s">
        <v>14</v>
      </c>
    </row>
    <row r="11" spans="1:16" s="5" customFormat="1" ht="16.5" customHeight="1" x14ac:dyDescent="0.25">
      <c r="A11" s="83">
        <v>1559</v>
      </c>
      <c r="B11" s="205" t="s">
        <v>776</v>
      </c>
      <c r="C11" s="66" t="s">
        <v>1019</v>
      </c>
      <c r="D11" s="63">
        <v>330</v>
      </c>
      <c r="E11" s="141" t="s">
        <v>167</v>
      </c>
      <c r="F11" s="141" t="s">
        <v>348</v>
      </c>
      <c r="G11" s="63" t="s">
        <v>106</v>
      </c>
      <c r="H11" s="64">
        <v>84101</v>
      </c>
      <c r="I11" s="63" t="s">
        <v>168</v>
      </c>
      <c r="J11" s="124" t="s">
        <v>2488</v>
      </c>
      <c r="K11" s="65" t="s">
        <v>2489</v>
      </c>
      <c r="L11" s="235" t="s">
        <v>1307</v>
      </c>
      <c r="M11" s="66" t="s">
        <v>415</v>
      </c>
      <c r="N11" s="66" t="s">
        <v>38</v>
      </c>
      <c r="O11" s="66" t="s">
        <v>1</v>
      </c>
      <c r="P11" s="66" t="s">
        <v>948</v>
      </c>
    </row>
    <row r="12" spans="1:16" s="5" customFormat="1" ht="16.5" customHeight="1" x14ac:dyDescent="0.25">
      <c r="A12" s="207" t="s">
        <v>1280</v>
      </c>
      <c r="B12" s="208" t="s">
        <v>1025</v>
      </c>
      <c r="C12" s="209" t="s">
        <v>1278</v>
      </c>
      <c r="D12" s="210">
        <v>220</v>
      </c>
      <c r="E12" s="211" t="s">
        <v>1279</v>
      </c>
      <c r="F12" s="212" t="s">
        <v>159</v>
      </c>
      <c r="G12" s="213" t="s">
        <v>109</v>
      </c>
      <c r="H12" s="214">
        <v>28209</v>
      </c>
      <c r="I12" s="210" t="s">
        <v>1284</v>
      </c>
      <c r="J12" s="215" t="s">
        <v>1282</v>
      </c>
      <c r="K12" s="216" t="s">
        <v>1283</v>
      </c>
      <c r="L12" s="237" t="s">
        <v>1309</v>
      </c>
      <c r="M12" s="209" t="s">
        <v>1529</v>
      </c>
      <c r="N12" s="209" t="s">
        <v>2455</v>
      </c>
      <c r="O12" s="209" t="s">
        <v>1490</v>
      </c>
      <c r="P12" s="209" t="s">
        <v>948</v>
      </c>
    </row>
    <row r="13" spans="1:16" s="5" customFormat="1" ht="16.5" customHeight="1" x14ac:dyDescent="0.25">
      <c r="A13" s="207" t="s">
        <v>1498</v>
      </c>
      <c r="B13" s="208" t="s">
        <v>1025</v>
      </c>
      <c r="C13" s="209" t="s">
        <v>1493</v>
      </c>
      <c r="D13" s="210">
        <v>270</v>
      </c>
      <c r="E13" s="211" t="s">
        <v>1506</v>
      </c>
      <c r="F13" s="212" t="s">
        <v>1497</v>
      </c>
      <c r="G13" s="213" t="s">
        <v>110</v>
      </c>
      <c r="H13" s="214">
        <v>32073</v>
      </c>
      <c r="I13" s="210" t="s">
        <v>1833</v>
      </c>
      <c r="J13" s="215" t="s">
        <v>1494</v>
      </c>
      <c r="K13" s="216" t="s">
        <v>1495</v>
      </c>
      <c r="L13" s="237" t="s">
        <v>1508</v>
      </c>
      <c r="M13" s="209" t="s">
        <v>1155</v>
      </c>
      <c r="N13" s="209" t="s">
        <v>1907</v>
      </c>
      <c r="O13" s="209" t="s">
        <v>33</v>
      </c>
      <c r="P13" s="209" t="s">
        <v>948</v>
      </c>
    </row>
    <row r="14" spans="1:16" s="5" customFormat="1" ht="16.5" customHeight="1" x14ac:dyDescent="0.25">
      <c r="A14" s="207" t="s">
        <v>1041</v>
      </c>
      <c r="B14" s="208" t="s">
        <v>1025</v>
      </c>
      <c r="C14" s="209" t="s">
        <v>1024</v>
      </c>
      <c r="D14" s="210">
        <v>192</v>
      </c>
      <c r="E14" s="211" t="s">
        <v>1029</v>
      </c>
      <c r="F14" s="212" t="s">
        <v>186</v>
      </c>
      <c r="G14" s="213" t="s">
        <v>103</v>
      </c>
      <c r="H14" s="214">
        <v>85018</v>
      </c>
      <c r="I14" s="210" t="s">
        <v>1040</v>
      </c>
      <c r="J14" s="215" t="s">
        <v>1036</v>
      </c>
      <c r="K14" s="216" t="s">
        <v>1037</v>
      </c>
      <c r="L14" s="237" t="s">
        <v>1308</v>
      </c>
      <c r="M14" s="209" t="s">
        <v>1101</v>
      </c>
      <c r="N14" s="209" t="s">
        <v>53</v>
      </c>
      <c r="O14" s="209" t="s">
        <v>1490</v>
      </c>
      <c r="P14" s="209" t="s">
        <v>948</v>
      </c>
    </row>
    <row r="15" spans="1:16" s="5" customFormat="1" ht="16.5" customHeight="1" x14ac:dyDescent="0.25">
      <c r="A15" s="207" t="s">
        <v>1247</v>
      </c>
      <c r="B15" s="208" t="s">
        <v>1025</v>
      </c>
      <c r="C15" s="209" t="s">
        <v>1246</v>
      </c>
      <c r="D15" s="210">
        <v>240</v>
      </c>
      <c r="E15" s="211" t="s">
        <v>1255</v>
      </c>
      <c r="F15" s="212" t="s">
        <v>544</v>
      </c>
      <c r="G15" s="213" t="s">
        <v>108</v>
      </c>
      <c r="H15" s="214">
        <v>95825</v>
      </c>
      <c r="I15" s="210" t="s">
        <v>1260</v>
      </c>
      <c r="J15" s="215" t="s">
        <v>2381</v>
      </c>
      <c r="K15" s="216" t="s">
        <v>2382</v>
      </c>
      <c r="L15" s="237" t="s">
        <v>1310</v>
      </c>
      <c r="M15" s="209" t="s">
        <v>2426</v>
      </c>
      <c r="N15" s="209" t="s">
        <v>0</v>
      </c>
      <c r="O15" s="209" t="s">
        <v>1490</v>
      </c>
      <c r="P15" s="209" t="s">
        <v>948</v>
      </c>
    </row>
    <row r="16" spans="1:16" s="5" customFormat="1" ht="16.5" customHeight="1" x14ac:dyDescent="0.25">
      <c r="A16" s="14">
        <v>4007</v>
      </c>
      <c r="B16" s="171" t="s">
        <v>857</v>
      </c>
      <c r="C16" s="45" t="s">
        <v>289</v>
      </c>
      <c r="D16" s="41">
        <v>600</v>
      </c>
      <c r="E16" s="41" t="s">
        <v>298</v>
      </c>
      <c r="F16" s="135" t="s">
        <v>186</v>
      </c>
      <c r="G16" s="42" t="s">
        <v>103</v>
      </c>
      <c r="H16" s="43">
        <v>85044</v>
      </c>
      <c r="I16" s="41" t="s">
        <v>293</v>
      </c>
      <c r="J16" s="121" t="s">
        <v>2368</v>
      </c>
      <c r="K16" s="44" t="s">
        <v>2369</v>
      </c>
      <c r="L16" s="236" t="s">
        <v>1311</v>
      </c>
      <c r="M16" s="45" t="s">
        <v>1101</v>
      </c>
      <c r="N16" s="45" t="s">
        <v>53</v>
      </c>
      <c r="O16" s="45" t="s">
        <v>1490</v>
      </c>
      <c r="P16" s="45" t="s">
        <v>948</v>
      </c>
    </row>
    <row r="17" spans="1:16" s="8" customFormat="1" ht="16.5" customHeight="1" x14ac:dyDescent="0.25">
      <c r="A17" s="14">
        <v>4038</v>
      </c>
      <c r="B17" s="171" t="s">
        <v>857</v>
      </c>
      <c r="C17" s="45" t="s">
        <v>820</v>
      </c>
      <c r="D17" s="41">
        <v>140</v>
      </c>
      <c r="E17" s="41" t="s">
        <v>822</v>
      </c>
      <c r="F17" s="135" t="s">
        <v>479</v>
      </c>
      <c r="G17" s="42" t="s">
        <v>102</v>
      </c>
      <c r="H17" s="43">
        <v>76006</v>
      </c>
      <c r="I17" s="41" t="s">
        <v>839</v>
      </c>
      <c r="J17" s="121" t="s">
        <v>2414</v>
      </c>
      <c r="K17" s="44" t="s">
        <v>2415</v>
      </c>
      <c r="L17" s="236" t="s">
        <v>1312</v>
      </c>
      <c r="M17" s="45" t="s">
        <v>1050</v>
      </c>
      <c r="N17" s="45" t="s">
        <v>32</v>
      </c>
      <c r="O17" s="45" t="s">
        <v>33</v>
      </c>
      <c r="P17" s="45" t="s">
        <v>948</v>
      </c>
    </row>
    <row r="18" spans="1:16" s="8" customFormat="1" ht="16.5" customHeight="1" x14ac:dyDescent="0.25">
      <c r="A18" s="14">
        <v>4039</v>
      </c>
      <c r="B18" s="171" t="s">
        <v>857</v>
      </c>
      <c r="C18" s="45" t="s">
        <v>821</v>
      </c>
      <c r="D18" s="41">
        <v>320</v>
      </c>
      <c r="E18" s="41" t="s">
        <v>823</v>
      </c>
      <c r="F18" s="135" t="s">
        <v>479</v>
      </c>
      <c r="G18" s="42" t="s">
        <v>102</v>
      </c>
      <c r="H18" s="43">
        <v>76014</v>
      </c>
      <c r="I18" s="41" t="s">
        <v>838</v>
      </c>
      <c r="J18" s="121" t="s">
        <v>24</v>
      </c>
      <c r="K18" s="44" t="s">
        <v>25</v>
      </c>
      <c r="L18" s="236" t="s">
        <v>1313</v>
      </c>
      <c r="M18" s="45" t="s">
        <v>1050</v>
      </c>
      <c r="N18" s="45" t="s">
        <v>32</v>
      </c>
      <c r="O18" s="45" t="s">
        <v>33</v>
      </c>
      <c r="P18" s="45" t="s">
        <v>948</v>
      </c>
    </row>
    <row r="19" spans="1:16" s="8" customFormat="1" ht="16.5" customHeight="1" x14ac:dyDescent="0.25">
      <c r="A19" s="267" t="s">
        <v>2492</v>
      </c>
      <c r="B19" s="323" t="s">
        <v>1618</v>
      </c>
      <c r="C19" s="324" t="s">
        <v>1628</v>
      </c>
      <c r="D19" s="274">
        <v>72</v>
      </c>
      <c r="E19" s="272" t="s">
        <v>2493</v>
      </c>
      <c r="F19" s="273" t="s">
        <v>70</v>
      </c>
      <c r="G19" s="325" t="s">
        <v>102</v>
      </c>
      <c r="H19" s="326">
        <v>75208</v>
      </c>
      <c r="I19" s="274"/>
      <c r="J19" s="275" t="s">
        <v>2494</v>
      </c>
      <c r="K19" s="327" t="s">
        <v>2495</v>
      </c>
      <c r="L19" s="328" t="s">
        <v>2496</v>
      </c>
      <c r="M19" s="324" t="s">
        <v>1982</v>
      </c>
      <c r="N19" s="324" t="s">
        <v>1994</v>
      </c>
      <c r="O19" s="324"/>
      <c r="P19" s="324" t="s">
        <v>14</v>
      </c>
    </row>
    <row r="20" spans="1:16" s="8" customFormat="1" ht="16.5" customHeight="1" x14ac:dyDescent="0.25">
      <c r="A20" s="80">
        <v>207</v>
      </c>
      <c r="B20" s="170" t="s">
        <v>35</v>
      </c>
      <c r="C20" s="54" t="s">
        <v>1965</v>
      </c>
      <c r="D20" s="50">
        <v>85</v>
      </c>
      <c r="E20" s="160" t="s">
        <v>1824</v>
      </c>
      <c r="F20" s="137" t="s">
        <v>186</v>
      </c>
      <c r="G20" s="51" t="s">
        <v>103</v>
      </c>
      <c r="H20" s="52">
        <v>85042</v>
      </c>
      <c r="I20" s="50" t="s">
        <v>1875</v>
      </c>
      <c r="J20" s="122" t="s">
        <v>2041</v>
      </c>
      <c r="K20" s="53" t="s">
        <v>2040</v>
      </c>
      <c r="L20" s="238" t="s">
        <v>1837</v>
      </c>
      <c r="M20" s="54" t="s">
        <v>1101</v>
      </c>
      <c r="N20" s="54" t="s">
        <v>53</v>
      </c>
      <c r="O20" s="54" t="s">
        <v>1490</v>
      </c>
      <c r="P20" s="54" t="s">
        <v>948</v>
      </c>
    </row>
    <row r="21" spans="1:16" s="8" customFormat="1" ht="16.5" customHeight="1" x14ac:dyDescent="0.25">
      <c r="A21" s="267" t="s">
        <v>1849</v>
      </c>
      <c r="B21" s="323" t="s">
        <v>1618</v>
      </c>
      <c r="C21" s="324" t="s">
        <v>1847</v>
      </c>
      <c r="D21" s="274">
        <v>340</v>
      </c>
      <c r="E21" s="272" t="s">
        <v>1848</v>
      </c>
      <c r="F21" s="273" t="s">
        <v>70</v>
      </c>
      <c r="G21" s="325" t="s">
        <v>102</v>
      </c>
      <c r="H21" s="326">
        <v>75203</v>
      </c>
      <c r="I21" s="274" t="s">
        <v>1876</v>
      </c>
      <c r="J21" s="275" t="s">
        <v>1853</v>
      </c>
      <c r="K21" s="327" t="s">
        <v>1854</v>
      </c>
      <c r="L21" s="328" t="s">
        <v>1855</v>
      </c>
      <c r="M21" s="324" t="s">
        <v>1982</v>
      </c>
      <c r="N21" s="324" t="s">
        <v>1994</v>
      </c>
      <c r="O21" s="324"/>
      <c r="P21" s="324" t="s">
        <v>14</v>
      </c>
    </row>
    <row r="22" spans="1:16" s="8" customFormat="1" ht="16.5" customHeight="1" x14ac:dyDescent="0.25">
      <c r="A22" s="80">
        <v>202</v>
      </c>
      <c r="B22" s="170" t="s">
        <v>35</v>
      </c>
      <c r="C22" s="54" t="s">
        <v>551</v>
      </c>
      <c r="D22" s="50">
        <v>148</v>
      </c>
      <c r="E22" s="160" t="s">
        <v>552</v>
      </c>
      <c r="F22" s="137" t="s">
        <v>475</v>
      </c>
      <c r="G22" s="51" t="s">
        <v>106</v>
      </c>
      <c r="H22" s="52">
        <v>84790</v>
      </c>
      <c r="I22" s="50" t="s">
        <v>559</v>
      </c>
      <c r="J22" s="122" t="s">
        <v>1866</v>
      </c>
      <c r="K22" s="53" t="s">
        <v>1867</v>
      </c>
      <c r="L22" s="238" t="s">
        <v>1314</v>
      </c>
      <c r="M22" s="54" t="s">
        <v>2410</v>
      </c>
      <c r="N22" s="54" t="s">
        <v>55</v>
      </c>
      <c r="O22" s="54" t="s">
        <v>1</v>
      </c>
      <c r="P22" s="54" t="s">
        <v>948</v>
      </c>
    </row>
    <row r="23" spans="1:16" s="8" customFormat="1" ht="16.5" customHeight="1" x14ac:dyDescent="0.25">
      <c r="A23" s="78">
        <v>1519</v>
      </c>
      <c r="B23" s="168" t="s">
        <v>199</v>
      </c>
      <c r="C23" s="35" t="s">
        <v>503</v>
      </c>
      <c r="D23" s="32">
        <v>240</v>
      </c>
      <c r="E23" s="133" t="s">
        <v>504</v>
      </c>
      <c r="F23" s="133" t="s">
        <v>505</v>
      </c>
      <c r="G23" s="32" t="s">
        <v>102</v>
      </c>
      <c r="H23" s="33">
        <v>75043</v>
      </c>
      <c r="I23" s="32" t="s">
        <v>540</v>
      </c>
      <c r="J23" s="119" t="s">
        <v>1997</v>
      </c>
      <c r="K23" s="34" t="s">
        <v>1998</v>
      </c>
      <c r="L23" s="234" t="s">
        <v>1315</v>
      </c>
      <c r="M23" s="35" t="s">
        <v>1023</v>
      </c>
      <c r="N23" s="35" t="s">
        <v>32</v>
      </c>
      <c r="O23" s="35" t="s">
        <v>33</v>
      </c>
      <c r="P23" s="35" t="s">
        <v>948</v>
      </c>
    </row>
    <row r="24" spans="1:16" s="8" customFormat="1" ht="16.5" customHeight="1" x14ac:dyDescent="0.25">
      <c r="A24" s="78">
        <v>1516</v>
      </c>
      <c r="B24" s="168" t="s">
        <v>199</v>
      </c>
      <c r="C24" s="35" t="s">
        <v>782</v>
      </c>
      <c r="D24" s="32">
        <v>434</v>
      </c>
      <c r="E24" s="133" t="s">
        <v>497</v>
      </c>
      <c r="F24" s="133" t="s">
        <v>155</v>
      </c>
      <c r="G24" s="32" t="s">
        <v>156</v>
      </c>
      <c r="H24" s="33">
        <v>80231</v>
      </c>
      <c r="I24" s="32" t="s">
        <v>498</v>
      </c>
      <c r="J24" s="119" t="s">
        <v>792</v>
      </c>
      <c r="K24" s="34" t="s">
        <v>793</v>
      </c>
      <c r="L24" s="234" t="s">
        <v>1316</v>
      </c>
      <c r="M24" s="35" t="s">
        <v>20</v>
      </c>
      <c r="N24" s="35" t="s">
        <v>0</v>
      </c>
      <c r="O24" s="35" t="s">
        <v>1490</v>
      </c>
      <c r="P24" s="35" t="s">
        <v>948</v>
      </c>
    </row>
    <row r="25" spans="1:16" s="8" customFormat="1" ht="16.5" customHeight="1" x14ac:dyDescent="0.25">
      <c r="A25" s="81">
        <v>4032</v>
      </c>
      <c r="B25" s="171" t="s">
        <v>857</v>
      </c>
      <c r="C25" s="45" t="s">
        <v>814</v>
      </c>
      <c r="D25" s="41">
        <v>208</v>
      </c>
      <c r="E25" s="140" t="s">
        <v>751</v>
      </c>
      <c r="F25" s="140" t="s">
        <v>748</v>
      </c>
      <c r="G25" s="41" t="s">
        <v>110</v>
      </c>
      <c r="H25" s="62">
        <v>33716</v>
      </c>
      <c r="I25" s="41" t="s">
        <v>753</v>
      </c>
      <c r="J25" s="121" t="s">
        <v>1225</v>
      </c>
      <c r="K25" s="44" t="s">
        <v>1226</v>
      </c>
      <c r="L25" s="236" t="s">
        <v>1317</v>
      </c>
      <c r="M25" s="45" t="s">
        <v>1270</v>
      </c>
      <c r="N25" s="45" t="s">
        <v>1907</v>
      </c>
      <c r="O25" s="45" t="s">
        <v>33</v>
      </c>
      <c r="P25" s="45" t="s">
        <v>948</v>
      </c>
    </row>
    <row r="26" spans="1:16" s="8" customFormat="1" ht="16.5" customHeight="1" x14ac:dyDescent="0.25">
      <c r="A26" s="207" t="s">
        <v>1444</v>
      </c>
      <c r="B26" s="208" t="s">
        <v>1025</v>
      </c>
      <c r="C26" s="209" t="s">
        <v>1435</v>
      </c>
      <c r="D26" s="210">
        <v>304</v>
      </c>
      <c r="E26" s="211" t="s">
        <v>1459</v>
      </c>
      <c r="F26" s="212" t="s">
        <v>70</v>
      </c>
      <c r="G26" s="213" t="s">
        <v>102</v>
      </c>
      <c r="H26" s="214">
        <v>75287</v>
      </c>
      <c r="I26" s="210" t="s">
        <v>1472</v>
      </c>
      <c r="J26" s="215" t="s">
        <v>1881</v>
      </c>
      <c r="K26" s="216" t="s">
        <v>1882</v>
      </c>
      <c r="L26" s="237" t="s">
        <v>1475</v>
      </c>
      <c r="M26" s="209" t="s">
        <v>1023</v>
      </c>
      <c r="N26" s="209" t="s">
        <v>32</v>
      </c>
      <c r="O26" s="209" t="s">
        <v>33</v>
      </c>
      <c r="P26" s="209" t="s">
        <v>948</v>
      </c>
    </row>
    <row r="27" spans="1:16" s="8" customFormat="1" ht="16.5" customHeight="1" x14ac:dyDescent="0.25">
      <c r="A27" s="83" t="s">
        <v>938</v>
      </c>
      <c r="B27" s="205" t="s">
        <v>776</v>
      </c>
      <c r="C27" s="66" t="s">
        <v>982</v>
      </c>
      <c r="D27" s="63">
        <v>600</v>
      </c>
      <c r="E27" s="141" t="s">
        <v>944</v>
      </c>
      <c r="F27" s="141" t="s">
        <v>468</v>
      </c>
      <c r="G27" s="63" t="s">
        <v>109</v>
      </c>
      <c r="H27" s="64">
        <v>27609</v>
      </c>
      <c r="I27" s="63" t="s">
        <v>947</v>
      </c>
      <c r="J27" s="124" t="s">
        <v>1943</v>
      </c>
      <c r="K27" s="65" t="s">
        <v>1944</v>
      </c>
      <c r="L27" s="235" t="s">
        <v>1318</v>
      </c>
      <c r="M27" s="66"/>
      <c r="N27" s="66" t="s">
        <v>2455</v>
      </c>
      <c r="O27" s="66" t="s">
        <v>1490</v>
      </c>
      <c r="P27" s="66" t="s">
        <v>948</v>
      </c>
    </row>
    <row r="28" spans="1:16" s="8" customFormat="1" ht="16.5" customHeight="1" x14ac:dyDescent="0.25">
      <c r="A28" s="207" t="s">
        <v>1445</v>
      </c>
      <c r="B28" s="208" t="s">
        <v>1025</v>
      </c>
      <c r="C28" s="209" t="s">
        <v>1436</v>
      </c>
      <c r="D28" s="210">
        <v>426</v>
      </c>
      <c r="E28" s="211" t="s">
        <v>1452</v>
      </c>
      <c r="F28" s="212" t="s">
        <v>458</v>
      </c>
      <c r="G28" s="213" t="s">
        <v>102</v>
      </c>
      <c r="H28" s="214">
        <v>75067</v>
      </c>
      <c r="I28" s="210" t="s">
        <v>1473</v>
      </c>
      <c r="J28" s="215" t="s">
        <v>2476</v>
      </c>
      <c r="K28" s="216" t="s">
        <v>2477</v>
      </c>
      <c r="L28" s="237" t="s">
        <v>1476</v>
      </c>
      <c r="M28" s="209" t="s">
        <v>1023</v>
      </c>
      <c r="N28" s="209" t="s">
        <v>32</v>
      </c>
      <c r="O28" s="209" t="s">
        <v>33</v>
      </c>
      <c r="P28" s="209" t="s">
        <v>948</v>
      </c>
    </row>
    <row r="29" spans="1:16" s="8" customFormat="1" ht="16.5" customHeight="1" x14ac:dyDescent="0.25">
      <c r="A29" s="83" t="s">
        <v>1243</v>
      </c>
      <c r="B29" s="205" t="s">
        <v>776</v>
      </c>
      <c r="C29" s="66" t="s">
        <v>1237</v>
      </c>
      <c r="D29" s="63">
        <v>224</v>
      </c>
      <c r="E29" s="141" t="s">
        <v>1244</v>
      </c>
      <c r="F29" s="187" t="s">
        <v>1236</v>
      </c>
      <c r="G29" s="232" t="s">
        <v>108</v>
      </c>
      <c r="H29" s="189">
        <v>94585</v>
      </c>
      <c r="I29" s="63" t="s">
        <v>1245</v>
      </c>
      <c r="J29" s="124" t="s">
        <v>1241</v>
      </c>
      <c r="K29" s="65" t="s">
        <v>1242</v>
      </c>
      <c r="L29" s="235" t="s">
        <v>1319</v>
      </c>
      <c r="M29" s="66" t="s">
        <v>2426</v>
      </c>
      <c r="N29" s="66" t="s">
        <v>0</v>
      </c>
      <c r="O29" s="66" t="s">
        <v>1490</v>
      </c>
      <c r="P29" s="66" t="s">
        <v>948</v>
      </c>
    </row>
    <row r="30" spans="1:16" s="8" customFormat="1" ht="16.5" customHeight="1" x14ac:dyDescent="0.25">
      <c r="A30" s="14">
        <v>4027</v>
      </c>
      <c r="B30" s="171" t="s">
        <v>857</v>
      </c>
      <c r="C30" s="45" t="s">
        <v>783</v>
      </c>
      <c r="D30" s="41">
        <v>512</v>
      </c>
      <c r="E30" s="41" t="s">
        <v>669</v>
      </c>
      <c r="F30" s="135" t="s">
        <v>461</v>
      </c>
      <c r="G30" s="42" t="s">
        <v>454</v>
      </c>
      <c r="H30" s="43">
        <v>89103</v>
      </c>
      <c r="I30" s="41" t="s">
        <v>674</v>
      </c>
      <c r="J30" s="121" t="s">
        <v>40</v>
      </c>
      <c r="K30" s="44" t="s">
        <v>41</v>
      </c>
      <c r="L30" s="236" t="s">
        <v>1320</v>
      </c>
      <c r="M30" s="45" t="s">
        <v>2424</v>
      </c>
      <c r="N30" s="45" t="s">
        <v>55</v>
      </c>
      <c r="O30" s="45" t="s">
        <v>1</v>
      </c>
      <c r="P30" s="45" t="s">
        <v>948</v>
      </c>
    </row>
    <row r="31" spans="1:16" s="8" customFormat="1" ht="16.5" customHeight="1" x14ac:dyDescent="0.25">
      <c r="A31" s="14">
        <v>4036</v>
      </c>
      <c r="B31" s="171" t="s">
        <v>857</v>
      </c>
      <c r="C31" s="45" t="s">
        <v>835</v>
      </c>
      <c r="D31" s="41">
        <v>90</v>
      </c>
      <c r="E31" s="41" t="s">
        <v>836</v>
      </c>
      <c r="F31" s="135" t="s">
        <v>832</v>
      </c>
      <c r="G31" s="42" t="s">
        <v>260</v>
      </c>
      <c r="H31" s="43">
        <v>22193</v>
      </c>
      <c r="I31" s="41" t="s">
        <v>837</v>
      </c>
      <c r="J31" s="121" t="s">
        <v>2453</v>
      </c>
      <c r="K31" s="44" t="s">
        <v>2454</v>
      </c>
      <c r="L31" s="236" t="s">
        <v>1321</v>
      </c>
      <c r="M31" s="45" t="s">
        <v>2039</v>
      </c>
      <c r="N31" s="45" t="s">
        <v>2455</v>
      </c>
      <c r="O31" s="45" t="s">
        <v>1490</v>
      </c>
      <c r="P31" s="45" t="s">
        <v>948</v>
      </c>
    </row>
    <row r="32" spans="1:16" s="8" customFormat="1" ht="16.5" customHeight="1" x14ac:dyDescent="0.25">
      <c r="A32" s="14">
        <v>4051</v>
      </c>
      <c r="B32" s="171" t="s">
        <v>857</v>
      </c>
      <c r="C32" s="45" t="s">
        <v>968</v>
      </c>
      <c r="D32" s="41">
        <v>348</v>
      </c>
      <c r="E32" s="41" t="s">
        <v>969</v>
      </c>
      <c r="F32" s="135" t="s">
        <v>970</v>
      </c>
      <c r="G32" s="42" t="s">
        <v>106</v>
      </c>
      <c r="H32" s="43">
        <v>84088</v>
      </c>
      <c r="I32" s="41" t="s">
        <v>977</v>
      </c>
      <c r="J32" s="121" t="s">
        <v>2451</v>
      </c>
      <c r="K32" s="44" t="s">
        <v>2452</v>
      </c>
      <c r="L32" s="236" t="s">
        <v>1322</v>
      </c>
      <c r="M32" s="45" t="s">
        <v>415</v>
      </c>
      <c r="N32" s="45" t="s">
        <v>38</v>
      </c>
      <c r="O32" s="45" t="s">
        <v>1</v>
      </c>
      <c r="P32" s="45" t="s">
        <v>948</v>
      </c>
    </row>
    <row r="33" spans="1:16" s="8" customFormat="1" ht="16.5" customHeight="1" x14ac:dyDescent="0.25">
      <c r="A33" s="14">
        <v>4020</v>
      </c>
      <c r="B33" s="171" t="s">
        <v>857</v>
      </c>
      <c r="C33" s="45" t="s">
        <v>519</v>
      </c>
      <c r="D33" s="41">
        <v>264</v>
      </c>
      <c r="E33" s="41" t="s">
        <v>520</v>
      </c>
      <c r="F33" s="135" t="s">
        <v>467</v>
      </c>
      <c r="G33" s="42" t="s">
        <v>100</v>
      </c>
      <c r="H33" s="43">
        <v>30349</v>
      </c>
      <c r="I33" s="41" t="s">
        <v>541</v>
      </c>
      <c r="J33" s="121" t="s">
        <v>1860</v>
      </c>
      <c r="K33" s="44" t="s">
        <v>1861</v>
      </c>
      <c r="L33" s="236" t="s">
        <v>1323</v>
      </c>
      <c r="M33" s="45" t="s">
        <v>546</v>
      </c>
      <c r="N33" s="45" t="s">
        <v>1491</v>
      </c>
      <c r="O33" s="45" t="s">
        <v>33</v>
      </c>
      <c r="P33" s="45" t="s">
        <v>948</v>
      </c>
    </row>
    <row r="34" spans="1:16" s="8" customFormat="1" ht="16.5" customHeight="1" x14ac:dyDescent="0.25">
      <c r="A34" s="14">
        <v>4059</v>
      </c>
      <c r="B34" s="171" t="s">
        <v>857</v>
      </c>
      <c r="C34" s="45" t="s">
        <v>2077</v>
      </c>
      <c r="D34" s="41">
        <f>62+63+62</f>
        <v>187</v>
      </c>
      <c r="E34" s="41" t="s">
        <v>2078</v>
      </c>
      <c r="F34" s="135" t="s">
        <v>456</v>
      </c>
      <c r="G34" s="42" t="s">
        <v>103</v>
      </c>
      <c r="H34" s="43">
        <v>85209</v>
      </c>
      <c r="I34" s="41" t="s">
        <v>2082</v>
      </c>
      <c r="J34" s="121" t="s">
        <v>2079</v>
      </c>
      <c r="K34" s="44" t="s">
        <v>2080</v>
      </c>
      <c r="L34" s="236" t="s">
        <v>2081</v>
      </c>
      <c r="M34" s="45" t="s">
        <v>2428</v>
      </c>
      <c r="N34" s="45" t="s">
        <v>1028</v>
      </c>
      <c r="O34" s="45"/>
      <c r="P34" s="45" t="s">
        <v>14</v>
      </c>
    </row>
    <row r="35" spans="1:16" s="8" customFormat="1" ht="16.5" customHeight="1" x14ac:dyDescent="0.25">
      <c r="A35" s="14">
        <v>4009</v>
      </c>
      <c r="B35" s="171" t="s">
        <v>857</v>
      </c>
      <c r="C35" s="45" t="s">
        <v>291</v>
      </c>
      <c r="D35" s="41">
        <v>174</v>
      </c>
      <c r="E35" s="41" t="s">
        <v>299</v>
      </c>
      <c r="F35" s="135" t="s">
        <v>93</v>
      </c>
      <c r="G35" s="42" t="s">
        <v>103</v>
      </c>
      <c r="H35" s="43">
        <v>85233</v>
      </c>
      <c r="I35" s="41" t="s">
        <v>303</v>
      </c>
      <c r="J35" s="121" t="s">
        <v>2550</v>
      </c>
      <c r="K35" s="44" t="s">
        <v>2551</v>
      </c>
      <c r="L35" s="236" t="s">
        <v>1324</v>
      </c>
      <c r="M35" s="45" t="s">
        <v>1999</v>
      </c>
      <c r="N35" s="45" t="s">
        <v>32</v>
      </c>
      <c r="O35" s="45" t="s">
        <v>33</v>
      </c>
      <c r="P35" s="45" t="s">
        <v>948</v>
      </c>
    </row>
    <row r="36" spans="1:16" s="8" customFormat="1" ht="16.5" customHeight="1" x14ac:dyDescent="0.25">
      <c r="A36" s="81">
        <v>4044</v>
      </c>
      <c r="B36" s="171" t="s">
        <v>857</v>
      </c>
      <c r="C36" s="45" t="s">
        <v>933</v>
      </c>
      <c r="D36" s="41">
        <v>540</v>
      </c>
      <c r="E36" s="41" t="s">
        <v>879</v>
      </c>
      <c r="F36" s="135" t="s">
        <v>666</v>
      </c>
      <c r="G36" s="42" t="s">
        <v>110</v>
      </c>
      <c r="H36" s="43">
        <v>33613</v>
      </c>
      <c r="I36" s="41" t="s">
        <v>883</v>
      </c>
      <c r="J36" s="121" t="s">
        <v>1972</v>
      </c>
      <c r="K36" s="44" t="s">
        <v>1973</v>
      </c>
      <c r="L36" s="236" t="s">
        <v>1325</v>
      </c>
      <c r="M36" s="45" t="s">
        <v>984</v>
      </c>
      <c r="N36" s="45" t="s">
        <v>1907</v>
      </c>
      <c r="O36" s="45" t="s">
        <v>33</v>
      </c>
      <c r="P36" s="45" t="s">
        <v>948</v>
      </c>
    </row>
    <row r="37" spans="1:16" s="8" customFormat="1" ht="16.5" customHeight="1" x14ac:dyDescent="0.25">
      <c r="A37" s="14">
        <v>4025</v>
      </c>
      <c r="B37" s="171" t="s">
        <v>857</v>
      </c>
      <c r="C37" s="45" t="s">
        <v>663</v>
      </c>
      <c r="D37" s="41">
        <v>336</v>
      </c>
      <c r="E37" s="41" t="s">
        <v>771</v>
      </c>
      <c r="F37" s="135" t="s">
        <v>666</v>
      </c>
      <c r="G37" s="42" t="s">
        <v>110</v>
      </c>
      <c r="H37" s="43">
        <v>33614</v>
      </c>
      <c r="I37" s="41" t="s">
        <v>673</v>
      </c>
      <c r="J37" s="121" t="s">
        <v>1032</v>
      </c>
      <c r="K37" s="44" t="s">
        <v>1033</v>
      </c>
      <c r="L37" s="236" t="s">
        <v>1326</v>
      </c>
      <c r="M37" s="45" t="s">
        <v>984</v>
      </c>
      <c r="N37" s="45" t="s">
        <v>1907</v>
      </c>
      <c r="O37" s="45" t="s">
        <v>33</v>
      </c>
      <c r="P37" s="45" t="s">
        <v>948</v>
      </c>
    </row>
    <row r="38" spans="1:16" s="8" customFormat="1" ht="16.5" customHeight="1" x14ac:dyDescent="0.25">
      <c r="A38" s="83" t="s">
        <v>881</v>
      </c>
      <c r="B38" s="205" t="s">
        <v>776</v>
      </c>
      <c r="C38" s="66" t="s">
        <v>912</v>
      </c>
      <c r="D38" s="63">
        <v>360</v>
      </c>
      <c r="E38" s="141" t="s">
        <v>882</v>
      </c>
      <c r="F38" s="141" t="s">
        <v>830</v>
      </c>
      <c r="G38" s="63" t="s">
        <v>103</v>
      </c>
      <c r="H38" s="64">
        <v>85730</v>
      </c>
      <c r="I38" s="63" t="s">
        <v>886</v>
      </c>
      <c r="J38" s="124" t="s">
        <v>876</v>
      </c>
      <c r="K38" s="65" t="s">
        <v>877</v>
      </c>
      <c r="L38" s="235" t="s">
        <v>1327</v>
      </c>
      <c r="M38" s="66" t="s">
        <v>1153</v>
      </c>
      <c r="N38" s="66" t="s">
        <v>53</v>
      </c>
      <c r="O38" s="66" t="s">
        <v>1490</v>
      </c>
      <c r="P38" s="66" t="s">
        <v>948</v>
      </c>
    </row>
    <row r="39" spans="1:16" s="8" customFormat="1" ht="16.5" customHeight="1" x14ac:dyDescent="0.25">
      <c r="A39" s="83" t="s">
        <v>1215</v>
      </c>
      <c r="B39" s="205" t="s">
        <v>776</v>
      </c>
      <c r="C39" s="66" t="s">
        <v>1212</v>
      </c>
      <c r="D39" s="63">
        <v>576</v>
      </c>
      <c r="E39" s="141" t="s">
        <v>1228</v>
      </c>
      <c r="F39" s="141" t="s">
        <v>1216</v>
      </c>
      <c r="G39" s="63" t="s">
        <v>272</v>
      </c>
      <c r="H39" s="64">
        <v>98032</v>
      </c>
      <c r="I39" s="63" t="s">
        <v>1231</v>
      </c>
      <c r="J39" s="124" t="s">
        <v>1986</v>
      </c>
      <c r="K39" s="65" t="s">
        <v>1987</v>
      </c>
      <c r="L39" s="235" t="s">
        <v>1328</v>
      </c>
      <c r="M39" s="66" t="s">
        <v>662</v>
      </c>
      <c r="N39" s="66" t="s">
        <v>0</v>
      </c>
      <c r="O39" s="66" t="s">
        <v>1490</v>
      </c>
      <c r="P39" s="66" t="s">
        <v>948</v>
      </c>
    </row>
    <row r="40" spans="1:16" s="8" customFormat="1" ht="16.5" customHeight="1" x14ac:dyDescent="0.25">
      <c r="A40" s="81">
        <v>4014</v>
      </c>
      <c r="B40" s="171" t="s">
        <v>857</v>
      </c>
      <c r="C40" s="45" t="s">
        <v>784</v>
      </c>
      <c r="D40" s="41">
        <v>460</v>
      </c>
      <c r="E40" s="41" t="s">
        <v>409</v>
      </c>
      <c r="F40" s="135" t="s">
        <v>457</v>
      </c>
      <c r="G40" s="42" t="s">
        <v>103</v>
      </c>
      <c r="H40" s="43">
        <v>85225</v>
      </c>
      <c r="I40" s="41" t="s">
        <v>412</v>
      </c>
      <c r="J40" s="121" t="s">
        <v>407</v>
      </c>
      <c r="K40" s="44" t="s">
        <v>408</v>
      </c>
      <c r="L40" s="236" t="s">
        <v>1329</v>
      </c>
      <c r="M40" s="45" t="s">
        <v>1999</v>
      </c>
      <c r="N40" s="45" t="s">
        <v>32</v>
      </c>
      <c r="O40" s="45" t="s">
        <v>33</v>
      </c>
      <c r="P40" s="45" t="s">
        <v>948</v>
      </c>
    </row>
    <row r="41" spans="1:16" s="8" customFormat="1" ht="16.5" customHeight="1" x14ac:dyDescent="0.25">
      <c r="A41" s="14">
        <v>4003</v>
      </c>
      <c r="B41" s="171" t="s">
        <v>857</v>
      </c>
      <c r="C41" s="45" t="s">
        <v>193</v>
      </c>
      <c r="D41" s="41">
        <v>1183</v>
      </c>
      <c r="E41" s="41" t="s">
        <v>194</v>
      </c>
      <c r="F41" s="135" t="s">
        <v>458</v>
      </c>
      <c r="G41" s="42" t="s">
        <v>102</v>
      </c>
      <c r="H41" s="43">
        <v>75067</v>
      </c>
      <c r="I41" s="41" t="s">
        <v>195</v>
      </c>
      <c r="J41" s="121" t="s">
        <v>203</v>
      </c>
      <c r="K41" s="44" t="s">
        <v>206</v>
      </c>
      <c r="L41" s="236" t="s">
        <v>1330</v>
      </c>
      <c r="M41" s="45" t="s">
        <v>759</v>
      </c>
      <c r="N41" s="45" t="s">
        <v>32</v>
      </c>
      <c r="O41" s="45" t="s">
        <v>33</v>
      </c>
      <c r="P41" s="45" t="s">
        <v>948</v>
      </c>
    </row>
    <row r="42" spans="1:16" s="8" customFormat="1" ht="16.5" customHeight="1" x14ac:dyDescent="0.25">
      <c r="A42" s="14" t="s">
        <v>677</v>
      </c>
      <c r="B42" s="171" t="s">
        <v>857</v>
      </c>
      <c r="C42" s="45" t="s">
        <v>676</v>
      </c>
      <c r="D42" s="41">
        <v>352</v>
      </c>
      <c r="E42" s="41" t="s">
        <v>680</v>
      </c>
      <c r="F42" s="135" t="s">
        <v>678</v>
      </c>
      <c r="G42" s="42" t="s">
        <v>225</v>
      </c>
      <c r="H42" s="43">
        <v>97124</v>
      </c>
      <c r="I42" s="41" t="s">
        <v>757</v>
      </c>
      <c r="J42" s="121" t="s">
        <v>2416</v>
      </c>
      <c r="K42" s="44" t="s">
        <v>2417</v>
      </c>
      <c r="L42" s="236" t="s">
        <v>1331</v>
      </c>
      <c r="M42" s="45" t="s">
        <v>662</v>
      </c>
      <c r="N42" s="45" t="s">
        <v>0</v>
      </c>
      <c r="O42" s="45" t="s">
        <v>1490</v>
      </c>
      <c r="P42" s="45" t="s">
        <v>948</v>
      </c>
    </row>
    <row r="43" spans="1:16" s="4" customFormat="1" ht="16.5" customHeight="1" x14ac:dyDescent="0.25">
      <c r="A43" s="14">
        <v>4040</v>
      </c>
      <c r="B43" s="171" t="s">
        <v>857</v>
      </c>
      <c r="C43" s="45" t="s">
        <v>824</v>
      </c>
      <c r="D43" s="41">
        <v>344</v>
      </c>
      <c r="E43" s="140" t="s">
        <v>825</v>
      </c>
      <c r="F43" s="135" t="s">
        <v>479</v>
      </c>
      <c r="G43" s="42" t="s">
        <v>102</v>
      </c>
      <c r="H43" s="43">
        <v>76011</v>
      </c>
      <c r="I43" s="41" t="s">
        <v>845</v>
      </c>
      <c r="J43" s="121" t="s">
        <v>202</v>
      </c>
      <c r="K43" s="44" t="s">
        <v>207</v>
      </c>
      <c r="L43" s="236" t="s">
        <v>1332</v>
      </c>
      <c r="M43" s="45" t="s">
        <v>1050</v>
      </c>
      <c r="N43" s="45" t="s">
        <v>32</v>
      </c>
      <c r="O43" s="45" t="s">
        <v>33</v>
      </c>
      <c r="P43" s="45" t="s">
        <v>948</v>
      </c>
    </row>
    <row r="44" spans="1:16" s="4" customFormat="1" ht="16.5" customHeight="1" x14ac:dyDescent="0.25">
      <c r="A44" s="217" t="s">
        <v>1446</v>
      </c>
      <c r="B44" s="218" t="s">
        <v>1025</v>
      </c>
      <c r="C44" s="209" t="s">
        <v>1438</v>
      </c>
      <c r="D44" s="210">
        <v>138</v>
      </c>
      <c r="E44" s="211" t="s">
        <v>1453</v>
      </c>
      <c r="F44" s="212" t="s">
        <v>1073</v>
      </c>
      <c r="G44" s="213" t="s">
        <v>108</v>
      </c>
      <c r="H44" s="214">
        <v>92020</v>
      </c>
      <c r="I44" s="210" t="s">
        <v>1483</v>
      </c>
      <c r="J44" s="215" t="s">
        <v>1076</v>
      </c>
      <c r="K44" s="216" t="s">
        <v>1077</v>
      </c>
      <c r="L44" s="237" t="s">
        <v>1477</v>
      </c>
      <c r="M44" s="209" t="s">
        <v>2411</v>
      </c>
      <c r="N44" s="209" t="s">
        <v>38</v>
      </c>
      <c r="O44" s="209" t="s">
        <v>1</v>
      </c>
      <c r="P44" s="209" t="s">
        <v>948</v>
      </c>
    </row>
    <row r="45" spans="1:16" s="4" customFormat="1" ht="16.5" customHeight="1" x14ac:dyDescent="0.25">
      <c r="A45" s="83" t="s">
        <v>2332</v>
      </c>
      <c r="B45" s="205" t="s">
        <v>776</v>
      </c>
      <c r="C45" s="66" t="s">
        <v>2315</v>
      </c>
      <c r="D45" s="63">
        <v>302</v>
      </c>
      <c r="E45" s="141" t="s">
        <v>2316</v>
      </c>
      <c r="F45" s="141" t="s">
        <v>2317</v>
      </c>
      <c r="G45" s="63" t="s">
        <v>117</v>
      </c>
      <c r="H45" s="390" t="s">
        <v>2325</v>
      </c>
      <c r="I45" s="63" t="s">
        <v>2378</v>
      </c>
      <c r="J45" s="124" t="s">
        <v>2346</v>
      </c>
      <c r="K45" s="65" t="s">
        <v>2347</v>
      </c>
      <c r="L45" s="235" t="s">
        <v>2345</v>
      </c>
      <c r="M45" s="66" t="s">
        <v>2311</v>
      </c>
      <c r="N45" s="66" t="s">
        <v>2455</v>
      </c>
      <c r="O45" s="66" t="s">
        <v>1490</v>
      </c>
      <c r="P45" s="66" t="s">
        <v>948</v>
      </c>
    </row>
    <row r="46" spans="1:16" s="4" customFormat="1" ht="16.5" customHeight="1" x14ac:dyDescent="0.25">
      <c r="A46" s="78">
        <v>1515</v>
      </c>
      <c r="B46" s="168" t="s">
        <v>199</v>
      </c>
      <c r="C46" s="35" t="s">
        <v>440</v>
      </c>
      <c r="D46" s="32">
        <v>308</v>
      </c>
      <c r="E46" s="133" t="s">
        <v>441</v>
      </c>
      <c r="F46" s="133" t="s">
        <v>459</v>
      </c>
      <c r="G46" s="32" t="s">
        <v>100</v>
      </c>
      <c r="H46" s="33">
        <v>30092</v>
      </c>
      <c r="I46" s="32" t="s">
        <v>442</v>
      </c>
      <c r="J46" s="119" t="s">
        <v>1945</v>
      </c>
      <c r="K46" s="34" t="s">
        <v>1946</v>
      </c>
      <c r="L46" s="234" t="s">
        <v>1333</v>
      </c>
      <c r="M46" s="35" t="s">
        <v>546</v>
      </c>
      <c r="N46" s="35" t="s">
        <v>1491</v>
      </c>
      <c r="O46" s="35" t="s">
        <v>33</v>
      </c>
      <c r="P46" s="35" t="s">
        <v>948</v>
      </c>
    </row>
    <row r="47" spans="1:16" s="4" customFormat="1" ht="16.5" customHeight="1" x14ac:dyDescent="0.25">
      <c r="A47" s="79">
        <v>381</v>
      </c>
      <c r="B47" s="169" t="s">
        <v>34</v>
      </c>
      <c r="C47" s="40" t="s">
        <v>175</v>
      </c>
      <c r="D47" s="36">
        <v>72</v>
      </c>
      <c r="E47" s="36" t="s">
        <v>176</v>
      </c>
      <c r="F47" s="134" t="s">
        <v>460</v>
      </c>
      <c r="G47" s="37" t="s">
        <v>453</v>
      </c>
      <c r="H47" s="38">
        <v>66608</v>
      </c>
      <c r="I47" s="36" t="s">
        <v>177</v>
      </c>
      <c r="J47" s="120" t="s">
        <v>267</v>
      </c>
      <c r="K47" s="39" t="s">
        <v>288</v>
      </c>
      <c r="L47" s="240" t="s">
        <v>1334</v>
      </c>
      <c r="M47" s="40" t="s">
        <v>500</v>
      </c>
      <c r="N47" s="40" t="s">
        <v>0</v>
      </c>
      <c r="O47" s="40" t="s">
        <v>1490</v>
      </c>
      <c r="P47" s="40" t="s">
        <v>14</v>
      </c>
    </row>
    <row r="48" spans="1:16" s="4" customFormat="1" ht="16.5" customHeight="1" x14ac:dyDescent="0.25">
      <c r="A48" s="78" t="s">
        <v>694</v>
      </c>
      <c r="B48" s="168" t="s">
        <v>199</v>
      </c>
      <c r="C48" s="35" t="s">
        <v>692</v>
      </c>
      <c r="D48" s="32">
        <v>348</v>
      </c>
      <c r="E48" s="133" t="s">
        <v>693</v>
      </c>
      <c r="F48" s="133" t="s">
        <v>456</v>
      </c>
      <c r="G48" s="32" t="s">
        <v>103</v>
      </c>
      <c r="H48" s="33">
        <v>85201</v>
      </c>
      <c r="I48" s="32" t="s">
        <v>697</v>
      </c>
      <c r="J48" s="119"/>
      <c r="K48" s="34"/>
      <c r="L48" s="234" t="s">
        <v>1335</v>
      </c>
      <c r="M48" s="35" t="s">
        <v>1999</v>
      </c>
      <c r="N48" s="35" t="s">
        <v>32</v>
      </c>
      <c r="O48" s="35" t="s">
        <v>33</v>
      </c>
      <c r="P48" s="35" t="s">
        <v>948</v>
      </c>
    </row>
    <row r="49" spans="1:16" s="4" customFormat="1" ht="16.5" customHeight="1" x14ac:dyDescent="0.25">
      <c r="A49" s="14">
        <v>4046</v>
      </c>
      <c r="B49" s="171" t="s">
        <v>857</v>
      </c>
      <c r="C49" s="45" t="s">
        <v>915</v>
      </c>
      <c r="D49" s="41">
        <v>133</v>
      </c>
      <c r="E49" s="41" t="s">
        <v>918</v>
      </c>
      <c r="F49" s="135" t="s">
        <v>916</v>
      </c>
      <c r="G49" s="42" t="s">
        <v>108</v>
      </c>
      <c r="H49" s="43">
        <v>91942</v>
      </c>
      <c r="I49" s="41" t="s">
        <v>932</v>
      </c>
      <c r="J49" s="121" t="s">
        <v>1468</v>
      </c>
      <c r="K49" s="44" t="s">
        <v>1469</v>
      </c>
      <c r="L49" s="236" t="s">
        <v>1336</v>
      </c>
      <c r="M49" s="45" t="s">
        <v>2411</v>
      </c>
      <c r="N49" s="45" t="s">
        <v>38</v>
      </c>
      <c r="O49" s="45" t="s">
        <v>1</v>
      </c>
      <c r="P49" s="45" t="s">
        <v>948</v>
      </c>
    </row>
    <row r="50" spans="1:16" s="4" customFormat="1" ht="16.5" customHeight="1" x14ac:dyDescent="0.25">
      <c r="A50" s="78" t="s">
        <v>550</v>
      </c>
      <c r="B50" s="168" t="s">
        <v>199</v>
      </c>
      <c r="C50" s="35" t="s">
        <v>543</v>
      </c>
      <c r="D50" s="32">
        <v>368</v>
      </c>
      <c r="E50" s="133" t="s">
        <v>549</v>
      </c>
      <c r="F50" s="133" t="s">
        <v>544</v>
      </c>
      <c r="G50" s="32" t="s">
        <v>108</v>
      </c>
      <c r="H50" s="33">
        <v>95833</v>
      </c>
      <c r="I50" s="32" t="s">
        <v>560</v>
      </c>
      <c r="J50" s="119" t="s">
        <v>2449</v>
      </c>
      <c r="K50" s="34" t="s">
        <v>2450</v>
      </c>
      <c r="L50" s="234" t="s">
        <v>1337</v>
      </c>
      <c r="M50" s="35" t="s">
        <v>2426</v>
      </c>
      <c r="N50" s="35" t="s">
        <v>0</v>
      </c>
      <c r="O50" s="35" t="s">
        <v>1490</v>
      </c>
      <c r="P50" s="35" t="s">
        <v>948</v>
      </c>
    </row>
    <row r="51" spans="1:16" s="4" customFormat="1" ht="16.5" customHeight="1" x14ac:dyDescent="0.25">
      <c r="A51" s="217" t="s">
        <v>1249</v>
      </c>
      <c r="B51" s="218" t="s">
        <v>1025</v>
      </c>
      <c r="C51" s="209" t="s">
        <v>1248</v>
      </c>
      <c r="D51" s="210">
        <v>273</v>
      </c>
      <c r="E51" s="211" t="s">
        <v>1256</v>
      </c>
      <c r="F51" s="212" t="s">
        <v>186</v>
      </c>
      <c r="G51" s="213" t="s">
        <v>103</v>
      </c>
      <c r="H51" s="214">
        <v>85022</v>
      </c>
      <c r="I51" s="210" t="s">
        <v>1264</v>
      </c>
      <c r="J51" s="215" t="s">
        <v>1265</v>
      </c>
      <c r="K51" s="216" t="s">
        <v>1266</v>
      </c>
      <c r="L51" s="237" t="s">
        <v>1338</v>
      </c>
      <c r="M51" s="209" t="s">
        <v>681</v>
      </c>
      <c r="N51" s="209" t="s">
        <v>53</v>
      </c>
      <c r="O51" s="209" t="s">
        <v>1490</v>
      </c>
      <c r="P51" s="209" t="s">
        <v>948</v>
      </c>
    </row>
    <row r="52" spans="1:16" s="4" customFormat="1" ht="16.5" customHeight="1" x14ac:dyDescent="0.25">
      <c r="A52" s="78" t="s">
        <v>589</v>
      </c>
      <c r="B52" s="168" t="s">
        <v>199</v>
      </c>
      <c r="C52" s="35" t="s">
        <v>587</v>
      </c>
      <c r="D52" s="32">
        <v>402</v>
      </c>
      <c r="E52" s="133" t="s">
        <v>590</v>
      </c>
      <c r="F52" s="133" t="s">
        <v>588</v>
      </c>
      <c r="G52" s="32" t="s">
        <v>108</v>
      </c>
      <c r="H52" s="33">
        <v>92840</v>
      </c>
      <c r="I52" s="32" t="s">
        <v>756</v>
      </c>
      <c r="J52" s="119" t="s">
        <v>1992</v>
      </c>
      <c r="K52" s="34" t="s">
        <v>1993</v>
      </c>
      <c r="L52" s="234" t="s">
        <v>1339</v>
      </c>
      <c r="M52" s="35" t="s">
        <v>415</v>
      </c>
      <c r="N52" s="35" t="s">
        <v>38</v>
      </c>
      <c r="O52" s="35" t="s">
        <v>1</v>
      </c>
      <c r="P52" s="35" t="s">
        <v>948</v>
      </c>
    </row>
    <row r="53" spans="1:16" s="4" customFormat="1" ht="16.5" customHeight="1" x14ac:dyDescent="0.25">
      <c r="A53" s="14" t="s">
        <v>833</v>
      </c>
      <c r="B53" s="171" t="s">
        <v>857</v>
      </c>
      <c r="C53" s="45" t="s">
        <v>831</v>
      </c>
      <c r="D53" s="41">
        <v>873</v>
      </c>
      <c r="E53" s="41" t="s">
        <v>834</v>
      </c>
      <c r="F53" s="135" t="s">
        <v>832</v>
      </c>
      <c r="G53" s="42" t="s">
        <v>260</v>
      </c>
      <c r="H53" s="43">
        <v>22193</v>
      </c>
      <c r="I53" s="41" t="s">
        <v>837</v>
      </c>
      <c r="J53" s="121" t="s">
        <v>2453</v>
      </c>
      <c r="K53" s="44" t="s">
        <v>2454</v>
      </c>
      <c r="L53" s="236" t="s">
        <v>1340</v>
      </c>
      <c r="M53" s="45" t="s">
        <v>2039</v>
      </c>
      <c r="N53" s="45" t="s">
        <v>2455</v>
      </c>
      <c r="O53" s="45" t="s">
        <v>1490</v>
      </c>
      <c r="P53" s="45" t="s">
        <v>948</v>
      </c>
    </row>
    <row r="54" spans="1:16" s="4" customFormat="1" ht="16.5" customHeight="1" x14ac:dyDescent="0.25">
      <c r="A54" s="14">
        <v>4024</v>
      </c>
      <c r="B54" s="171" t="s">
        <v>857</v>
      </c>
      <c r="C54" s="45" t="s">
        <v>785</v>
      </c>
      <c r="D54" s="41">
        <v>264</v>
      </c>
      <c r="E54" s="41" t="s">
        <v>512</v>
      </c>
      <c r="F54" s="135" t="s">
        <v>70</v>
      </c>
      <c r="G54" s="42" t="s">
        <v>102</v>
      </c>
      <c r="H54" s="43">
        <v>75287</v>
      </c>
      <c r="I54" s="41" t="s">
        <v>539</v>
      </c>
      <c r="J54" s="121" t="s">
        <v>1181</v>
      </c>
      <c r="K54" s="44" t="s">
        <v>1182</v>
      </c>
      <c r="L54" s="236" t="s">
        <v>1341</v>
      </c>
      <c r="M54" s="45" t="s">
        <v>1023</v>
      </c>
      <c r="N54" s="45" t="s">
        <v>32</v>
      </c>
      <c r="O54" s="45" t="s">
        <v>33</v>
      </c>
      <c r="P54" s="45" t="s">
        <v>948</v>
      </c>
    </row>
    <row r="55" spans="1:16" s="4" customFormat="1" ht="16.5" customHeight="1" x14ac:dyDescent="0.25">
      <c r="A55" s="217" t="s">
        <v>1042</v>
      </c>
      <c r="B55" s="218" t="s">
        <v>1025</v>
      </c>
      <c r="C55" s="209" t="s">
        <v>1027</v>
      </c>
      <c r="D55" s="210">
        <v>321</v>
      </c>
      <c r="E55" s="211" t="s">
        <v>1030</v>
      </c>
      <c r="F55" s="212" t="s">
        <v>456</v>
      </c>
      <c r="G55" s="213" t="s">
        <v>103</v>
      </c>
      <c r="H55" s="214">
        <v>85202</v>
      </c>
      <c r="I55" s="210" t="s">
        <v>1060</v>
      </c>
      <c r="J55" s="215" t="s">
        <v>2447</v>
      </c>
      <c r="K55" s="216" t="s">
        <v>2448</v>
      </c>
      <c r="L55" s="237" t="s">
        <v>1342</v>
      </c>
      <c r="M55" s="209" t="s">
        <v>1999</v>
      </c>
      <c r="N55" s="209" t="s">
        <v>32</v>
      </c>
      <c r="O55" s="209" t="s">
        <v>33</v>
      </c>
      <c r="P55" s="209" t="s">
        <v>948</v>
      </c>
    </row>
    <row r="56" spans="1:16" s="4" customFormat="1" ht="16.5" customHeight="1" x14ac:dyDescent="0.25">
      <c r="A56" s="81">
        <v>4021</v>
      </c>
      <c r="B56" s="171" t="s">
        <v>857</v>
      </c>
      <c r="C56" s="45" t="s">
        <v>786</v>
      </c>
      <c r="D56" s="41">
        <v>240</v>
      </c>
      <c r="E56" s="140" t="s">
        <v>513</v>
      </c>
      <c r="F56" s="135" t="s">
        <v>514</v>
      </c>
      <c r="G56" s="42" t="s">
        <v>109</v>
      </c>
      <c r="H56" s="43">
        <v>27410</v>
      </c>
      <c r="I56" s="41" t="s">
        <v>535</v>
      </c>
      <c r="J56" s="121" t="s">
        <v>1239</v>
      </c>
      <c r="K56" s="44" t="s">
        <v>1240</v>
      </c>
      <c r="L56" s="236" t="s">
        <v>1343</v>
      </c>
      <c r="M56" s="45"/>
      <c r="N56" s="45" t="s">
        <v>2455</v>
      </c>
      <c r="O56" s="45" t="s">
        <v>1490</v>
      </c>
      <c r="P56" s="45" t="s">
        <v>948</v>
      </c>
    </row>
    <row r="57" spans="1:16" s="4" customFormat="1" ht="16.5" customHeight="1" x14ac:dyDescent="0.25">
      <c r="A57" s="217" t="s">
        <v>1157</v>
      </c>
      <c r="B57" s="218" t="s">
        <v>1025</v>
      </c>
      <c r="C57" s="209" t="s">
        <v>1143</v>
      </c>
      <c r="D57" s="210">
        <v>794</v>
      </c>
      <c r="E57" s="211" t="s">
        <v>1156</v>
      </c>
      <c r="F57" s="212" t="s">
        <v>234</v>
      </c>
      <c r="G57" s="213" t="s">
        <v>100</v>
      </c>
      <c r="H57" s="214">
        <v>30338</v>
      </c>
      <c r="I57" s="210" t="s">
        <v>1187</v>
      </c>
      <c r="J57" s="215" t="s">
        <v>1179</v>
      </c>
      <c r="K57" s="216" t="s">
        <v>1180</v>
      </c>
      <c r="L57" s="237" t="s">
        <v>1344</v>
      </c>
      <c r="M57" s="209" t="s">
        <v>1068</v>
      </c>
      <c r="N57" s="209" t="s">
        <v>1491</v>
      </c>
      <c r="O57" s="209" t="s">
        <v>33</v>
      </c>
      <c r="P57" s="209" t="s">
        <v>948</v>
      </c>
    </row>
    <row r="58" spans="1:16" s="4" customFormat="1" ht="16.5" customHeight="1" x14ac:dyDescent="0.25">
      <c r="A58" s="81">
        <v>4023</v>
      </c>
      <c r="B58" s="171" t="s">
        <v>857</v>
      </c>
      <c r="C58" s="45" t="s">
        <v>506</v>
      </c>
      <c r="D58" s="41">
        <v>760</v>
      </c>
      <c r="E58" s="41" t="s">
        <v>507</v>
      </c>
      <c r="F58" s="135" t="s">
        <v>466</v>
      </c>
      <c r="G58" s="42" t="s">
        <v>100</v>
      </c>
      <c r="H58" s="43">
        <v>30350</v>
      </c>
      <c r="I58" s="41" t="s">
        <v>536</v>
      </c>
      <c r="J58" s="121"/>
      <c r="K58" s="44"/>
      <c r="L58" s="341" t="s">
        <v>1346</v>
      </c>
      <c r="M58" s="45" t="s">
        <v>1281</v>
      </c>
      <c r="N58" s="45" t="s">
        <v>1491</v>
      </c>
      <c r="O58" s="45" t="s">
        <v>33</v>
      </c>
      <c r="P58" s="45" t="s">
        <v>948</v>
      </c>
    </row>
    <row r="59" spans="1:16" s="8" customFormat="1" ht="16.5" customHeight="1" x14ac:dyDescent="0.25">
      <c r="A59" s="83" t="s">
        <v>1450</v>
      </c>
      <c r="B59" s="205" t="s">
        <v>776</v>
      </c>
      <c r="C59" s="66" t="s">
        <v>1437</v>
      </c>
      <c r="D59" s="63">
        <v>494</v>
      </c>
      <c r="E59" s="141" t="s">
        <v>1454</v>
      </c>
      <c r="F59" s="141" t="s">
        <v>463</v>
      </c>
      <c r="G59" s="63" t="s">
        <v>100</v>
      </c>
      <c r="H59" s="64">
        <v>30067</v>
      </c>
      <c r="I59" s="63" t="s">
        <v>1474</v>
      </c>
      <c r="J59" s="124" t="s">
        <v>2379</v>
      </c>
      <c r="K59" s="65" t="s">
        <v>2380</v>
      </c>
      <c r="L59" s="235" t="s">
        <v>1478</v>
      </c>
      <c r="M59" s="66" t="s">
        <v>1281</v>
      </c>
      <c r="N59" s="66" t="s">
        <v>1491</v>
      </c>
      <c r="O59" s="66" t="s">
        <v>33</v>
      </c>
      <c r="P59" s="66" t="s">
        <v>948</v>
      </c>
    </row>
    <row r="60" spans="1:16" s="8" customFormat="1" ht="16.5" customHeight="1" x14ac:dyDescent="0.25">
      <c r="A60" s="78">
        <v>1511</v>
      </c>
      <c r="B60" s="168" t="s">
        <v>199</v>
      </c>
      <c r="C60" s="35" t="s">
        <v>813</v>
      </c>
      <c r="D60" s="32">
        <v>640</v>
      </c>
      <c r="E60" s="133" t="s">
        <v>363</v>
      </c>
      <c r="F60" s="133" t="s">
        <v>68</v>
      </c>
      <c r="G60" s="32" t="s">
        <v>100</v>
      </c>
      <c r="H60" s="33">
        <v>30093</v>
      </c>
      <c r="I60" s="32" t="s">
        <v>362</v>
      </c>
      <c r="J60" s="119"/>
      <c r="K60" s="34"/>
      <c r="L60" s="234" t="s">
        <v>1347</v>
      </c>
      <c r="M60" s="35" t="s">
        <v>1281</v>
      </c>
      <c r="N60" s="35" t="s">
        <v>1491</v>
      </c>
      <c r="O60" s="35" t="s">
        <v>33</v>
      </c>
      <c r="P60" s="35" t="s">
        <v>948</v>
      </c>
    </row>
    <row r="61" spans="1:16" s="4" customFormat="1" ht="16.5" customHeight="1" x14ac:dyDescent="0.25">
      <c r="A61" s="83" t="s">
        <v>1169</v>
      </c>
      <c r="B61" s="205" t="s">
        <v>776</v>
      </c>
      <c r="C61" s="66" t="s">
        <v>2422</v>
      </c>
      <c r="D61" s="63">
        <v>318</v>
      </c>
      <c r="E61" s="141" t="s">
        <v>1170</v>
      </c>
      <c r="F61" s="141" t="s">
        <v>1152</v>
      </c>
      <c r="G61" s="63" t="s">
        <v>686</v>
      </c>
      <c r="H61" s="64">
        <v>55337</v>
      </c>
      <c r="I61" s="63" t="s">
        <v>1195</v>
      </c>
      <c r="J61" s="124" t="s">
        <v>2443</v>
      </c>
      <c r="K61" s="65" t="s">
        <v>2444</v>
      </c>
      <c r="L61" s="235" t="s">
        <v>1387</v>
      </c>
      <c r="M61" s="66" t="s">
        <v>287</v>
      </c>
      <c r="N61" s="66"/>
      <c r="O61" s="66" t="s">
        <v>1</v>
      </c>
      <c r="P61" s="66" t="s">
        <v>948</v>
      </c>
    </row>
    <row r="62" spans="1:16" s="4" customFormat="1" ht="16.5" customHeight="1" x14ac:dyDescent="0.25">
      <c r="A62" s="81">
        <v>4042</v>
      </c>
      <c r="B62" s="171" t="s">
        <v>857</v>
      </c>
      <c r="C62" s="45" t="s">
        <v>869</v>
      </c>
      <c r="D62" s="41">
        <v>288</v>
      </c>
      <c r="E62" s="41" t="s">
        <v>878</v>
      </c>
      <c r="F62" s="135" t="s">
        <v>830</v>
      </c>
      <c r="G62" s="42" t="s">
        <v>103</v>
      </c>
      <c r="H62" s="43">
        <v>85742</v>
      </c>
      <c r="I62" s="41" t="s">
        <v>884</v>
      </c>
      <c r="J62" s="121" t="s">
        <v>874</v>
      </c>
      <c r="K62" s="44" t="s">
        <v>875</v>
      </c>
      <c r="L62" s="236" t="s">
        <v>1348</v>
      </c>
      <c r="M62" s="45" t="s">
        <v>898</v>
      </c>
      <c r="N62" s="45" t="s">
        <v>53</v>
      </c>
      <c r="O62" s="45" t="s">
        <v>1490</v>
      </c>
      <c r="P62" s="45" t="s">
        <v>948</v>
      </c>
    </row>
    <row r="63" spans="1:16" s="4" customFormat="1" ht="16.5" customHeight="1" x14ac:dyDescent="0.25">
      <c r="A63" s="78">
        <v>1503</v>
      </c>
      <c r="B63" s="168" t="s">
        <v>199</v>
      </c>
      <c r="C63" s="35" t="s">
        <v>264</v>
      </c>
      <c r="D63" s="32">
        <v>561</v>
      </c>
      <c r="E63" s="133" t="s">
        <v>265</v>
      </c>
      <c r="F63" s="133" t="s">
        <v>72</v>
      </c>
      <c r="G63" s="32" t="s">
        <v>156</v>
      </c>
      <c r="H63" s="33">
        <v>80246</v>
      </c>
      <c r="I63" s="32" t="s">
        <v>266</v>
      </c>
      <c r="J63" s="119" t="s">
        <v>913</v>
      </c>
      <c r="K63" s="34" t="s">
        <v>914</v>
      </c>
      <c r="L63" s="234" t="s">
        <v>1349</v>
      </c>
      <c r="M63" s="35" t="s">
        <v>20</v>
      </c>
      <c r="N63" s="35" t="s">
        <v>0</v>
      </c>
      <c r="O63" s="35" t="s">
        <v>1490</v>
      </c>
      <c r="P63" s="35" t="s">
        <v>948</v>
      </c>
    </row>
    <row r="64" spans="1:16" s="4" customFormat="1" ht="16.5" customHeight="1" x14ac:dyDescent="0.25">
      <c r="A64" s="207" t="s">
        <v>1214</v>
      </c>
      <c r="B64" s="208" t="s">
        <v>1025</v>
      </c>
      <c r="C64" s="209" t="s">
        <v>1235</v>
      </c>
      <c r="D64" s="210">
        <v>348</v>
      </c>
      <c r="E64" s="211" t="s">
        <v>1229</v>
      </c>
      <c r="F64" s="212" t="s">
        <v>70</v>
      </c>
      <c r="G64" s="213" t="s">
        <v>102</v>
      </c>
      <c r="H64" s="214">
        <v>75287</v>
      </c>
      <c r="I64" s="210" t="s">
        <v>1232</v>
      </c>
      <c r="J64" s="215" t="s">
        <v>2457</v>
      </c>
      <c r="K64" s="216" t="s">
        <v>2458</v>
      </c>
      <c r="L64" s="237" t="s">
        <v>1350</v>
      </c>
      <c r="M64" s="209" t="s">
        <v>759</v>
      </c>
      <c r="N64" s="209" t="s">
        <v>32</v>
      </c>
      <c r="O64" s="209" t="s">
        <v>33</v>
      </c>
      <c r="P64" s="209" t="s">
        <v>948</v>
      </c>
    </row>
    <row r="65" spans="1:16" s="4" customFormat="1" ht="16.5" customHeight="1" x14ac:dyDescent="0.25">
      <c r="A65" s="207" t="s">
        <v>1447</v>
      </c>
      <c r="B65" s="208" t="s">
        <v>1025</v>
      </c>
      <c r="C65" s="209" t="s">
        <v>1439</v>
      </c>
      <c r="D65" s="210">
        <v>338</v>
      </c>
      <c r="E65" s="211" t="s">
        <v>1455</v>
      </c>
      <c r="F65" s="212" t="s">
        <v>1073</v>
      </c>
      <c r="G65" s="213" t="s">
        <v>108</v>
      </c>
      <c r="H65" s="214">
        <v>92020</v>
      </c>
      <c r="I65" s="210" t="s">
        <v>1484</v>
      </c>
      <c r="J65" s="215" t="s">
        <v>1076</v>
      </c>
      <c r="K65" s="216" t="s">
        <v>1077</v>
      </c>
      <c r="L65" s="237" t="s">
        <v>1479</v>
      </c>
      <c r="M65" s="209" t="s">
        <v>2411</v>
      </c>
      <c r="N65" s="209" t="s">
        <v>38</v>
      </c>
      <c r="O65" s="209" t="s">
        <v>1</v>
      </c>
      <c r="P65" s="209" t="s">
        <v>948</v>
      </c>
    </row>
    <row r="66" spans="1:16" s="4" customFormat="1" ht="16.5" customHeight="1" x14ac:dyDescent="0.25">
      <c r="A66" s="207" t="s">
        <v>2333</v>
      </c>
      <c r="B66" s="208" t="s">
        <v>1025</v>
      </c>
      <c r="C66" s="209" t="s">
        <v>2323</v>
      </c>
      <c r="D66" s="210">
        <v>508</v>
      </c>
      <c r="E66" s="211" t="s">
        <v>2324</v>
      </c>
      <c r="F66" s="212" t="s">
        <v>95</v>
      </c>
      <c r="G66" s="213" t="s">
        <v>110</v>
      </c>
      <c r="H66" s="214">
        <v>32822</v>
      </c>
      <c r="I66" s="210" t="s">
        <v>2377</v>
      </c>
      <c r="J66" s="215" t="s">
        <v>2348</v>
      </c>
      <c r="K66" s="216" t="s">
        <v>2349</v>
      </c>
      <c r="L66" s="237" t="s">
        <v>2350</v>
      </c>
      <c r="M66" s="209" t="s">
        <v>496</v>
      </c>
      <c r="N66" s="209" t="s">
        <v>1907</v>
      </c>
      <c r="O66" s="209" t="s">
        <v>33</v>
      </c>
      <c r="P66" s="209" t="s">
        <v>948</v>
      </c>
    </row>
    <row r="67" spans="1:16" s="4" customFormat="1" ht="16.5" customHeight="1" x14ac:dyDescent="0.25">
      <c r="A67" s="81">
        <v>4033</v>
      </c>
      <c r="B67" s="171" t="s">
        <v>857</v>
      </c>
      <c r="C67" s="45" t="s">
        <v>740</v>
      </c>
      <c r="D67" s="41">
        <v>339</v>
      </c>
      <c r="E67" s="41" t="s">
        <v>741</v>
      </c>
      <c r="F67" s="135" t="s">
        <v>544</v>
      </c>
      <c r="G67" s="42" t="s">
        <v>108</v>
      </c>
      <c r="H67" s="43">
        <v>95815</v>
      </c>
      <c r="I67" s="41" t="s">
        <v>766</v>
      </c>
      <c r="J67" s="121" t="s">
        <v>742</v>
      </c>
      <c r="K67" s="44" t="s">
        <v>743</v>
      </c>
      <c r="L67" s="236" t="s">
        <v>1351</v>
      </c>
      <c r="M67" s="45" t="s">
        <v>2426</v>
      </c>
      <c r="N67" s="45" t="s">
        <v>0</v>
      </c>
      <c r="O67" s="45" t="s">
        <v>1490</v>
      </c>
      <c r="P67" s="45" t="s">
        <v>948</v>
      </c>
    </row>
    <row r="68" spans="1:16" s="4" customFormat="1" ht="16.5" customHeight="1" x14ac:dyDescent="0.25">
      <c r="A68" s="81">
        <v>4058</v>
      </c>
      <c r="B68" s="171" t="s">
        <v>857</v>
      </c>
      <c r="C68" s="45" t="s">
        <v>1026</v>
      </c>
      <c r="D68" s="41">
        <v>420</v>
      </c>
      <c r="E68" s="140" t="s">
        <v>1031</v>
      </c>
      <c r="F68" s="135" t="s">
        <v>486</v>
      </c>
      <c r="G68" s="42" t="s">
        <v>107</v>
      </c>
      <c r="H68" s="43">
        <v>60504</v>
      </c>
      <c r="I68" s="41" t="s">
        <v>1061</v>
      </c>
      <c r="J68" s="121" t="s">
        <v>490</v>
      </c>
      <c r="K68" s="44" t="s">
        <v>491</v>
      </c>
      <c r="L68" s="236" t="s">
        <v>1352</v>
      </c>
      <c r="M68" s="45" t="s">
        <v>287</v>
      </c>
      <c r="N68" s="45"/>
      <c r="O68" s="45" t="s">
        <v>1</v>
      </c>
      <c r="P68" s="45" t="s">
        <v>948</v>
      </c>
    </row>
    <row r="69" spans="1:16" s="4" customFormat="1" ht="16.5" customHeight="1" x14ac:dyDescent="0.25">
      <c r="A69" s="217" t="s">
        <v>1158</v>
      </c>
      <c r="B69" s="218" t="s">
        <v>1025</v>
      </c>
      <c r="C69" s="209" t="s">
        <v>1145</v>
      </c>
      <c r="D69" s="210">
        <v>168</v>
      </c>
      <c r="E69" s="211" t="s">
        <v>1879</v>
      </c>
      <c r="F69" s="212" t="s">
        <v>1146</v>
      </c>
      <c r="G69" s="213" t="s">
        <v>108</v>
      </c>
      <c r="H69" s="214">
        <v>92833</v>
      </c>
      <c r="I69" s="210" t="s">
        <v>1189</v>
      </c>
      <c r="J69" s="215" t="s">
        <v>2013</v>
      </c>
      <c r="K69" s="216" t="s">
        <v>2012</v>
      </c>
      <c r="L69" s="237" t="s">
        <v>1353</v>
      </c>
      <c r="M69" s="209" t="s">
        <v>2411</v>
      </c>
      <c r="N69" s="209" t="s">
        <v>38</v>
      </c>
      <c r="O69" s="209" t="s">
        <v>1</v>
      </c>
      <c r="P69" s="209" t="s">
        <v>948</v>
      </c>
    </row>
    <row r="70" spans="1:16" s="4" customFormat="1" ht="16.5" customHeight="1" x14ac:dyDescent="0.25">
      <c r="A70" s="206">
        <v>206</v>
      </c>
      <c r="B70" s="170" t="s">
        <v>35</v>
      </c>
      <c r="C70" s="54" t="s">
        <v>1007</v>
      </c>
      <c r="D70" s="50">
        <v>101</v>
      </c>
      <c r="E70" s="160" t="s">
        <v>1006</v>
      </c>
      <c r="F70" s="137" t="s">
        <v>830</v>
      </c>
      <c r="G70" s="51" t="s">
        <v>103</v>
      </c>
      <c r="H70" s="52">
        <v>85704</v>
      </c>
      <c r="I70" s="50" t="s">
        <v>2018</v>
      </c>
      <c r="J70" s="122" t="s">
        <v>1968</v>
      </c>
      <c r="K70" s="53" t="s">
        <v>1969</v>
      </c>
      <c r="L70" s="238" t="s">
        <v>1354</v>
      </c>
      <c r="M70" s="54" t="s">
        <v>1153</v>
      </c>
      <c r="N70" s="54" t="s">
        <v>53</v>
      </c>
      <c r="O70" s="54" t="s">
        <v>1490</v>
      </c>
      <c r="P70" s="54" t="s">
        <v>948</v>
      </c>
    </row>
    <row r="71" spans="1:16" s="4" customFormat="1" ht="16.5" customHeight="1" x14ac:dyDescent="0.25">
      <c r="A71" s="83" t="s">
        <v>937</v>
      </c>
      <c r="B71" s="205" t="s">
        <v>776</v>
      </c>
      <c r="C71" s="66" t="s">
        <v>935</v>
      </c>
      <c r="D71" s="63">
        <v>748</v>
      </c>
      <c r="E71" s="141" t="s">
        <v>942</v>
      </c>
      <c r="F71" s="141" t="s">
        <v>936</v>
      </c>
      <c r="G71" s="63" t="s">
        <v>255</v>
      </c>
      <c r="H71" s="64">
        <v>20878</v>
      </c>
      <c r="I71" s="63" t="s">
        <v>945</v>
      </c>
      <c r="J71" s="124" t="s">
        <v>1210</v>
      </c>
      <c r="K71" s="65" t="s">
        <v>1211</v>
      </c>
      <c r="L71" s="235" t="s">
        <v>1355</v>
      </c>
      <c r="M71" s="66" t="s">
        <v>2039</v>
      </c>
      <c r="N71" s="66" t="s">
        <v>2455</v>
      </c>
      <c r="O71" s="66" t="s">
        <v>1490</v>
      </c>
      <c r="P71" s="66" t="s">
        <v>948</v>
      </c>
    </row>
    <row r="72" spans="1:16" s="4" customFormat="1" ht="16.5" customHeight="1" x14ac:dyDescent="0.25">
      <c r="A72" s="81">
        <v>4012</v>
      </c>
      <c r="B72" s="171" t="s">
        <v>857</v>
      </c>
      <c r="C72" s="45" t="s">
        <v>339</v>
      </c>
      <c r="D72" s="41">
        <v>382</v>
      </c>
      <c r="E72" s="41" t="s">
        <v>340</v>
      </c>
      <c r="F72" s="135" t="s">
        <v>462</v>
      </c>
      <c r="G72" s="42" t="s">
        <v>272</v>
      </c>
      <c r="H72" s="43">
        <v>98058</v>
      </c>
      <c r="I72" s="41" t="s">
        <v>344</v>
      </c>
      <c r="J72" s="121" t="s">
        <v>795</v>
      </c>
      <c r="K72" s="44" t="s">
        <v>794</v>
      </c>
      <c r="L72" s="236" t="s">
        <v>1356</v>
      </c>
      <c r="M72" s="45" t="s">
        <v>662</v>
      </c>
      <c r="N72" s="45" t="s">
        <v>0</v>
      </c>
      <c r="O72" s="45" t="s">
        <v>1490</v>
      </c>
      <c r="P72" s="45" t="s">
        <v>948</v>
      </c>
    </row>
    <row r="73" spans="1:16" s="4" customFormat="1" ht="16.5" customHeight="1" x14ac:dyDescent="0.25">
      <c r="A73" s="217" t="s">
        <v>1448</v>
      </c>
      <c r="B73" s="218" t="s">
        <v>1025</v>
      </c>
      <c r="C73" s="209" t="s">
        <v>1440</v>
      </c>
      <c r="D73" s="210">
        <v>264</v>
      </c>
      <c r="E73" s="211" t="s">
        <v>1456</v>
      </c>
      <c r="F73" s="212" t="s">
        <v>666</v>
      </c>
      <c r="G73" s="213" t="s">
        <v>110</v>
      </c>
      <c r="H73" s="214">
        <v>33613</v>
      </c>
      <c r="I73" s="210" t="s">
        <v>1485</v>
      </c>
      <c r="J73" s="215" t="s">
        <v>1460</v>
      </c>
      <c r="K73" s="216" t="s">
        <v>1461</v>
      </c>
      <c r="L73" s="237" t="s">
        <v>1480</v>
      </c>
      <c r="M73" s="209" t="s">
        <v>984</v>
      </c>
      <c r="N73" s="209" t="s">
        <v>1907</v>
      </c>
      <c r="O73" s="209" t="s">
        <v>33</v>
      </c>
      <c r="P73" s="209" t="s">
        <v>948</v>
      </c>
    </row>
    <row r="74" spans="1:16" s="4" customFormat="1" ht="16.5" customHeight="1" x14ac:dyDescent="0.25">
      <c r="A74" s="81">
        <v>4004</v>
      </c>
      <c r="B74" s="171" t="s">
        <v>857</v>
      </c>
      <c r="C74" s="45" t="s">
        <v>210</v>
      </c>
      <c r="D74" s="41">
        <v>680</v>
      </c>
      <c r="E74" s="41" t="s">
        <v>212</v>
      </c>
      <c r="F74" s="135" t="s">
        <v>463</v>
      </c>
      <c r="G74" s="42" t="s">
        <v>100</v>
      </c>
      <c r="H74" s="43">
        <v>30067</v>
      </c>
      <c r="I74" s="41" t="s">
        <v>215</v>
      </c>
      <c r="J74" s="121" t="s">
        <v>1862</v>
      </c>
      <c r="K74" s="44" t="s">
        <v>1863</v>
      </c>
      <c r="L74" s="236" t="s">
        <v>1357</v>
      </c>
      <c r="M74" s="45" t="s">
        <v>546</v>
      </c>
      <c r="N74" s="45" t="s">
        <v>1491</v>
      </c>
      <c r="O74" s="45" t="s">
        <v>33</v>
      </c>
      <c r="P74" s="45" t="s">
        <v>948</v>
      </c>
    </row>
    <row r="75" spans="1:16" s="4" customFormat="1" ht="16.5" customHeight="1" x14ac:dyDescent="0.25">
      <c r="A75" s="83" t="s">
        <v>1104</v>
      </c>
      <c r="B75" s="205" t="s">
        <v>776</v>
      </c>
      <c r="C75" s="66" t="s">
        <v>1090</v>
      </c>
      <c r="D75" s="63">
        <v>160</v>
      </c>
      <c r="E75" s="141" t="s">
        <v>1112</v>
      </c>
      <c r="F75" s="141" t="s">
        <v>830</v>
      </c>
      <c r="G75" s="63" t="s">
        <v>103</v>
      </c>
      <c r="H75" s="64">
        <v>85710</v>
      </c>
      <c r="I75" s="63" t="s">
        <v>1109</v>
      </c>
      <c r="J75" s="124" t="s">
        <v>1515</v>
      </c>
      <c r="K75" s="65" t="s">
        <v>1516</v>
      </c>
      <c r="L75" s="235" t="s">
        <v>1358</v>
      </c>
      <c r="M75" s="66" t="s">
        <v>1153</v>
      </c>
      <c r="N75" s="66" t="s">
        <v>53</v>
      </c>
      <c r="O75" s="66" t="s">
        <v>1490</v>
      </c>
      <c r="P75" s="66" t="s">
        <v>948</v>
      </c>
    </row>
    <row r="76" spans="1:16" s="4" customFormat="1" ht="16.5" customHeight="1" x14ac:dyDescent="0.25">
      <c r="A76" s="81">
        <v>4035</v>
      </c>
      <c r="B76" s="171" t="s">
        <v>857</v>
      </c>
      <c r="C76" s="45" t="s">
        <v>780</v>
      </c>
      <c r="D76" s="41">
        <v>312</v>
      </c>
      <c r="E76" s="41" t="s">
        <v>796</v>
      </c>
      <c r="F76" s="135" t="s">
        <v>781</v>
      </c>
      <c r="G76" s="42" t="s">
        <v>103</v>
      </c>
      <c r="H76" s="43">
        <v>85379</v>
      </c>
      <c r="I76" s="41" t="s">
        <v>802</v>
      </c>
      <c r="J76" s="121" t="s">
        <v>2014</v>
      </c>
      <c r="K76" s="44" t="s">
        <v>2015</v>
      </c>
      <c r="L76" s="236" t="s">
        <v>1359</v>
      </c>
      <c r="M76" s="45" t="s">
        <v>681</v>
      </c>
      <c r="N76" s="45" t="s">
        <v>53</v>
      </c>
      <c r="O76" s="45" t="s">
        <v>1490</v>
      </c>
      <c r="P76" s="45" t="s">
        <v>948</v>
      </c>
    </row>
    <row r="77" spans="1:16" s="4" customFormat="1" ht="16.5" customHeight="1" x14ac:dyDescent="0.25">
      <c r="A77" s="217" t="s">
        <v>1159</v>
      </c>
      <c r="B77" s="218" t="s">
        <v>1025</v>
      </c>
      <c r="C77" s="209" t="s">
        <v>1151</v>
      </c>
      <c r="D77" s="210">
        <v>392</v>
      </c>
      <c r="E77" s="211" t="s">
        <v>1160</v>
      </c>
      <c r="F77" s="212" t="s">
        <v>666</v>
      </c>
      <c r="G77" s="213" t="s">
        <v>110</v>
      </c>
      <c r="H77" s="214">
        <v>33604</v>
      </c>
      <c r="I77" s="210" t="s">
        <v>1200</v>
      </c>
      <c r="J77" s="215" t="s">
        <v>180</v>
      </c>
      <c r="K77" s="216" t="s">
        <v>181</v>
      </c>
      <c r="L77" s="237" t="s">
        <v>1360</v>
      </c>
      <c r="M77" s="209" t="s">
        <v>1270</v>
      </c>
      <c r="N77" s="209" t="s">
        <v>1907</v>
      </c>
      <c r="O77" s="209" t="s">
        <v>33</v>
      </c>
      <c r="P77" s="209" t="s">
        <v>948</v>
      </c>
    </row>
    <row r="78" spans="1:16" s="4" customFormat="1" ht="16.5" customHeight="1" x14ac:dyDescent="0.25">
      <c r="A78" s="80">
        <v>201</v>
      </c>
      <c r="B78" s="170" t="s">
        <v>35</v>
      </c>
      <c r="C78" s="54" t="s">
        <v>508</v>
      </c>
      <c r="D78" s="50">
        <v>152</v>
      </c>
      <c r="E78" s="50" t="s">
        <v>509</v>
      </c>
      <c r="F78" s="137" t="s">
        <v>70</v>
      </c>
      <c r="G78" s="51" t="s">
        <v>102</v>
      </c>
      <c r="H78" s="52">
        <v>75287</v>
      </c>
      <c r="I78" s="50" t="s">
        <v>538</v>
      </c>
      <c r="J78" s="122" t="s">
        <v>1509</v>
      </c>
      <c r="K78" s="53" t="s">
        <v>1510</v>
      </c>
      <c r="L78" s="238" t="s">
        <v>1361</v>
      </c>
      <c r="M78" s="54" t="s">
        <v>1023</v>
      </c>
      <c r="N78" s="54" t="s">
        <v>32</v>
      </c>
      <c r="O78" s="54" t="s">
        <v>33</v>
      </c>
      <c r="P78" s="54" t="s">
        <v>948</v>
      </c>
    </row>
    <row r="79" spans="1:16" s="4" customFormat="1" ht="16.5" customHeight="1" x14ac:dyDescent="0.25">
      <c r="A79" s="83" t="s">
        <v>2334</v>
      </c>
      <c r="B79" s="205" t="s">
        <v>776</v>
      </c>
      <c r="C79" s="66" t="s">
        <v>2314</v>
      </c>
      <c r="D79" s="63">
        <v>348</v>
      </c>
      <c r="E79" s="141" t="s">
        <v>2326</v>
      </c>
      <c r="F79" s="141" t="s">
        <v>2313</v>
      </c>
      <c r="G79" s="63" t="s">
        <v>117</v>
      </c>
      <c r="H79" s="390" t="s">
        <v>2327</v>
      </c>
      <c r="I79" s="63" t="s">
        <v>2376</v>
      </c>
      <c r="J79" s="124" t="s">
        <v>2351</v>
      </c>
      <c r="K79" s="65" t="s">
        <v>2352</v>
      </c>
      <c r="L79" s="235" t="s">
        <v>2353</v>
      </c>
      <c r="M79" s="66" t="s">
        <v>2311</v>
      </c>
      <c r="N79" s="66" t="s">
        <v>2455</v>
      </c>
      <c r="O79" s="66" t="s">
        <v>1490</v>
      </c>
      <c r="P79" s="66" t="s">
        <v>948</v>
      </c>
    </row>
    <row r="80" spans="1:16" s="4" customFormat="1" ht="16.5" customHeight="1" x14ac:dyDescent="0.25">
      <c r="A80" s="81">
        <v>4010</v>
      </c>
      <c r="B80" s="171" t="s">
        <v>857</v>
      </c>
      <c r="C80" s="45" t="s">
        <v>292</v>
      </c>
      <c r="D80" s="41">
        <v>316</v>
      </c>
      <c r="E80" s="41" t="s">
        <v>300</v>
      </c>
      <c r="F80" s="135" t="s">
        <v>461</v>
      </c>
      <c r="G80" s="42" t="s">
        <v>454</v>
      </c>
      <c r="H80" s="43">
        <v>89106</v>
      </c>
      <c r="I80" s="41" t="s">
        <v>294</v>
      </c>
      <c r="J80" s="121" t="s">
        <v>1966</v>
      </c>
      <c r="K80" s="233" t="s">
        <v>1967</v>
      </c>
      <c r="L80" s="236" t="s">
        <v>1362</v>
      </c>
      <c r="M80" s="45" t="s">
        <v>2038</v>
      </c>
      <c r="N80" s="45" t="s">
        <v>55</v>
      </c>
      <c r="O80" s="45" t="s">
        <v>1</v>
      </c>
      <c r="P80" s="45" t="s">
        <v>948</v>
      </c>
    </row>
    <row r="81" spans="1:16" s="8" customFormat="1" ht="16.5" customHeight="1" x14ac:dyDescent="0.25">
      <c r="A81" s="83">
        <v>1556</v>
      </c>
      <c r="B81" s="205" t="s">
        <v>776</v>
      </c>
      <c r="C81" s="66" t="s">
        <v>939</v>
      </c>
      <c r="D81" s="63">
        <v>384</v>
      </c>
      <c r="E81" s="141" t="s">
        <v>943</v>
      </c>
      <c r="F81" s="141" t="s">
        <v>235</v>
      </c>
      <c r="G81" s="63" t="s">
        <v>110</v>
      </c>
      <c r="H81" s="64">
        <v>32217</v>
      </c>
      <c r="I81" s="63" t="s">
        <v>946</v>
      </c>
      <c r="J81" s="124" t="s">
        <v>940</v>
      </c>
      <c r="K81" s="65" t="s">
        <v>941</v>
      </c>
      <c r="L81" s="235" t="s">
        <v>1363</v>
      </c>
      <c r="M81" s="66" t="s">
        <v>1155</v>
      </c>
      <c r="N81" s="66" t="s">
        <v>1907</v>
      </c>
      <c r="O81" s="66" t="s">
        <v>33</v>
      </c>
      <c r="P81" s="66" t="s">
        <v>948</v>
      </c>
    </row>
    <row r="82" spans="1:16" s="8" customFormat="1" ht="16.5" customHeight="1" x14ac:dyDescent="0.25">
      <c r="A82" s="13" t="s">
        <v>2085</v>
      </c>
      <c r="B82" s="172" t="s">
        <v>2303</v>
      </c>
      <c r="C82" s="49" t="s">
        <v>50</v>
      </c>
      <c r="D82" s="46">
        <v>362</v>
      </c>
      <c r="E82" s="136" t="s">
        <v>51</v>
      </c>
      <c r="F82" s="136" t="s">
        <v>458</v>
      </c>
      <c r="G82" s="46" t="s">
        <v>102</v>
      </c>
      <c r="H82" s="47">
        <v>75077</v>
      </c>
      <c r="I82" s="46" t="s">
        <v>52</v>
      </c>
      <c r="J82" s="112" t="s">
        <v>1275</v>
      </c>
      <c r="K82" s="48" t="s">
        <v>1276</v>
      </c>
      <c r="L82" s="239" t="s">
        <v>1364</v>
      </c>
      <c r="M82" s="49" t="s">
        <v>1050</v>
      </c>
      <c r="N82" s="49" t="s">
        <v>32</v>
      </c>
      <c r="O82" s="49" t="s">
        <v>33</v>
      </c>
      <c r="P82" s="49" t="s">
        <v>948</v>
      </c>
    </row>
    <row r="83" spans="1:16" s="8" customFormat="1" ht="16.5" customHeight="1" x14ac:dyDescent="0.25">
      <c r="A83" s="217" t="s">
        <v>1449</v>
      </c>
      <c r="B83" s="218" t="s">
        <v>1025</v>
      </c>
      <c r="C83" s="209" t="s">
        <v>1441</v>
      </c>
      <c r="D83" s="210">
        <v>826</v>
      </c>
      <c r="E83" s="211" t="s">
        <v>1457</v>
      </c>
      <c r="F83" s="212" t="s">
        <v>830</v>
      </c>
      <c r="G83" s="213" t="s">
        <v>103</v>
      </c>
      <c r="H83" s="214">
        <v>85750</v>
      </c>
      <c r="I83" s="210" t="s">
        <v>1486</v>
      </c>
      <c r="J83" s="215" t="s">
        <v>1470</v>
      </c>
      <c r="K83" s="216" t="s">
        <v>1471</v>
      </c>
      <c r="L83" s="237" t="s">
        <v>1481</v>
      </c>
      <c r="M83" s="209" t="s">
        <v>898</v>
      </c>
      <c r="N83" s="209" t="s">
        <v>53</v>
      </c>
      <c r="O83" s="209" t="s">
        <v>1490</v>
      </c>
      <c r="P83" s="209" t="s">
        <v>948</v>
      </c>
    </row>
    <row r="84" spans="1:16" s="8" customFormat="1" ht="16.5" customHeight="1" x14ac:dyDescent="0.25">
      <c r="A84" s="217" t="s">
        <v>1250</v>
      </c>
      <c r="B84" s="218" t="s">
        <v>1025</v>
      </c>
      <c r="C84" s="209" t="s">
        <v>1251</v>
      </c>
      <c r="D84" s="210">
        <v>216</v>
      </c>
      <c r="E84" s="211" t="s">
        <v>1257</v>
      </c>
      <c r="F84" s="212" t="s">
        <v>1252</v>
      </c>
      <c r="G84" s="213" t="s">
        <v>657</v>
      </c>
      <c r="H84" s="214">
        <v>87109</v>
      </c>
      <c r="I84" s="210" t="s">
        <v>1261</v>
      </c>
      <c r="J84" s="215" t="s">
        <v>2412</v>
      </c>
      <c r="K84" s="216" t="s">
        <v>2413</v>
      </c>
      <c r="L84" s="237" t="s">
        <v>1365</v>
      </c>
      <c r="M84" s="209" t="s">
        <v>2424</v>
      </c>
      <c r="N84" s="209" t="s">
        <v>55</v>
      </c>
      <c r="O84" s="209" t="s">
        <v>1</v>
      </c>
      <c r="P84" s="209" t="s">
        <v>948</v>
      </c>
    </row>
    <row r="85" spans="1:16" s="8" customFormat="1" ht="16.5" customHeight="1" x14ac:dyDescent="0.25">
      <c r="A85" s="81">
        <v>4017</v>
      </c>
      <c r="B85" s="171" t="s">
        <v>857</v>
      </c>
      <c r="C85" s="45" t="s">
        <v>451</v>
      </c>
      <c r="D85" s="41">
        <v>384</v>
      </c>
      <c r="E85" s="41" t="s">
        <v>480</v>
      </c>
      <c r="F85" s="135" t="s">
        <v>465</v>
      </c>
      <c r="G85" s="42" t="s">
        <v>110</v>
      </c>
      <c r="H85" s="43">
        <v>34741</v>
      </c>
      <c r="I85" s="41" t="s">
        <v>452</v>
      </c>
      <c r="J85" s="121" t="s">
        <v>268</v>
      </c>
      <c r="K85" s="44" t="s">
        <v>269</v>
      </c>
      <c r="L85" s="236" t="s">
        <v>1366</v>
      </c>
      <c r="M85" s="45" t="s">
        <v>496</v>
      </c>
      <c r="N85" s="45" t="s">
        <v>1907</v>
      </c>
      <c r="O85" s="45" t="s">
        <v>33</v>
      </c>
      <c r="P85" s="45" t="s">
        <v>948</v>
      </c>
    </row>
    <row r="86" spans="1:16" s="8" customFormat="1" ht="16.5" customHeight="1" x14ac:dyDescent="0.25">
      <c r="A86" s="83" t="s">
        <v>1075</v>
      </c>
      <c r="B86" s="205" t="s">
        <v>776</v>
      </c>
      <c r="C86" s="66" t="s">
        <v>1074</v>
      </c>
      <c r="D86" s="63">
        <v>310</v>
      </c>
      <c r="E86" s="141" t="s">
        <v>1084</v>
      </c>
      <c r="F86" s="141" t="s">
        <v>830</v>
      </c>
      <c r="G86" s="63" t="s">
        <v>103</v>
      </c>
      <c r="H86" s="64">
        <v>85730</v>
      </c>
      <c r="I86" s="63" t="s">
        <v>1087</v>
      </c>
      <c r="J86" s="124" t="s">
        <v>1204</v>
      </c>
      <c r="K86" s="65" t="s">
        <v>1205</v>
      </c>
      <c r="L86" s="235" t="s">
        <v>1367</v>
      </c>
      <c r="M86" s="66" t="s">
        <v>898</v>
      </c>
      <c r="N86" s="66" t="s">
        <v>53</v>
      </c>
      <c r="O86" s="66" t="s">
        <v>1490</v>
      </c>
      <c r="P86" s="66" t="s">
        <v>948</v>
      </c>
    </row>
    <row r="87" spans="1:16" s="8" customFormat="1" ht="16.5" customHeight="1" x14ac:dyDescent="0.25">
      <c r="A87" s="78" t="s">
        <v>778</v>
      </c>
      <c r="B87" s="168" t="s">
        <v>199</v>
      </c>
      <c r="C87" s="35" t="s">
        <v>777</v>
      </c>
      <c r="D87" s="32">
        <v>328</v>
      </c>
      <c r="E87" s="133" t="s">
        <v>797</v>
      </c>
      <c r="F87" s="133" t="s">
        <v>459</v>
      </c>
      <c r="G87" s="32" t="s">
        <v>100</v>
      </c>
      <c r="H87" s="33">
        <v>30092</v>
      </c>
      <c r="I87" s="32" t="s">
        <v>803</v>
      </c>
      <c r="J87" s="119" t="s">
        <v>804</v>
      </c>
      <c r="K87" s="34" t="s">
        <v>805</v>
      </c>
      <c r="L87" s="234" t="s">
        <v>1368</v>
      </c>
      <c r="M87" s="35" t="s">
        <v>1281</v>
      </c>
      <c r="N87" s="35" t="s">
        <v>1491</v>
      </c>
      <c r="O87" s="35" t="s">
        <v>33</v>
      </c>
      <c r="P87" s="35" t="s">
        <v>948</v>
      </c>
    </row>
    <row r="88" spans="1:16" s="8" customFormat="1" ht="16.5" customHeight="1" x14ac:dyDescent="0.25">
      <c r="A88" s="13" t="s">
        <v>2086</v>
      </c>
      <c r="B88" s="172" t="s">
        <v>2303</v>
      </c>
      <c r="C88" s="49" t="s">
        <v>44</v>
      </c>
      <c r="D88" s="46">
        <v>720</v>
      </c>
      <c r="E88" s="136" t="s">
        <v>45</v>
      </c>
      <c r="F88" s="136" t="s">
        <v>463</v>
      </c>
      <c r="G88" s="46" t="s">
        <v>100</v>
      </c>
      <c r="H88" s="47">
        <v>30066</v>
      </c>
      <c r="I88" s="46" t="s">
        <v>46</v>
      </c>
      <c r="J88" s="112" t="s">
        <v>2083</v>
      </c>
      <c r="K88" s="48" t="s">
        <v>2084</v>
      </c>
      <c r="L88" s="239" t="s">
        <v>1369</v>
      </c>
      <c r="M88" s="49" t="s">
        <v>1281</v>
      </c>
      <c r="N88" s="49" t="s">
        <v>1491</v>
      </c>
      <c r="O88" s="49" t="s">
        <v>33</v>
      </c>
      <c r="P88" s="49" t="s">
        <v>948</v>
      </c>
    </row>
    <row r="89" spans="1:16" s="8" customFormat="1" ht="16.5" customHeight="1" x14ac:dyDescent="0.25">
      <c r="A89" s="83" t="s">
        <v>1948</v>
      </c>
      <c r="B89" s="205" t="s">
        <v>776</v>
      </c>
      <c r="C89" s="66" t="s">
        <v>1947</v>
      </c>
      <c r="D89" s="63">
        <v>118</v>
      </c>
      <c r="E89" s="141" t="s">
        <v>1949</v>
      </c>
      <c r="F89" s="141" t="s">
        <v>235</v>
      </c>
      <c r="G89" s="63" t="s">
        <v>110</v>
      </c>
      <c r="H89" s="64">
        <v>32256</v>
      </c>
      <c r="I89" s="63" t="s">
        <v>1950</v>
      </c>
      <c r="J89" s="124" t="s">
        <v>940</v>
      </c>
      <c r="K89" s="65" t="s">
        <v>941</v>
      </c>
      <c r="L89" s="235" t="s">
        <v>1951</v>
      </c>
      <c r="M89" s="66" t="s">
        <v>1155</v>
      </c>
      <c r="N89" s="66" t="s">
        <v>1028</v>
      </c>
      <c r="O89" s="66"/>
      <c r="P89" s="66" t="s">
        <v>14</v>
      </c>
    </row>
    <row r="90" spans="1:16" s="8" customFormat="1" ht="16.5" customHeight="1" x14ac:dyDescent="0.25">
      <c r="A90" s="81">
        <v>4019</v>
      </c>
      <c r="B90" s="171" t="s">
        <v>857</v>
      </c>
      <c r="C90" s="45" t="s">
        <v>485</v>
      </c>
      <c r="D90" s="41">
        <v>584</v>
      </c>
      <c r="E90" s="41" t="s">
        <v>487</v>
      </c>
      <c r="F90" s="135" t="s">
        <v>486</v>
      </c>
      <c r="G90" s="42" t="s">
        <v>156</v>
      </c>
      <c r="H90" s="43">
        <v>80012</v>
      </c>
      <c r="I90" s="41" t="s">
        <v>488</v>
      </c>
      <c r="J90" s="121" t="s">
        <v>1267</v>
      </c>
      <c r="K90" s="44" t="s">
        <v>1268</v>
      </c>
      <c r="L90" s="236" t="s">
        <v>1370</v>
      </c>
      <c r="M90" s="45" t="s">
        <v>20</v>
      </c>
      <c r="N90" s="45" t="s">
        <v>0</v>
      </c>
      <c r="O90" s="45" t="s">
        <v>1490</v>
      </c>
      <c r="P90" s="45" t="s">
        <v>948</v>
      </c>
    </row>
    <row r="91" spans="1:16" s="8" customFormat="1" ht="16.5" customHeight="1" x14ac:dyDescent="0.25">
      <c r="A91" s="330" t="s">
        <v>1501</v>
      </c>
      <c r="B91" s="331" t="s">
        <v>1502</v>
      </c>
      <c r="C91" s="332" t="s">
        <v>1500</v>
      </c>
      <c r="D91" s="333">
        <v>474</v>
      </c>
      <c r="E91" s="334" t="s">
        <v>1513</v>
      </c>
      <c r="F91" s="335" t="s">
        <v>1503</v>
      </c>
      <c r="G91" s="336" t="s">
        <v>108</v>
      </c>
      <c r="H91" s="337">
        <v>94541</v>
      </c>
      <c r="I91" s="333" t="s">
        <v>1514</v>
      </c>
      <c r="J91" s="338" t="s">
        <v>1271</v>
      </c>
      <c r="K91" s="339" t="s">
        <v>1272</v>
      </c>
      <c r="L91" s="340" t="s">
        <v>1507</v>
      </c>
      <c r="M91" s="332" t="s">
        <v>2428</v>
      </c>
      <c r="N91" s="332" t="s">
        <v>1028</v>
      </c>
      <c r="O91" s="332"/>
      <c r="P91" s="332" t="s">
        <v>14</v>
      </c>
    </row>
    <row r="92" spans="1:16" s="8" customFormat="1" ht="16.5" customHeight="1" x14ac:dyDescent="0.25">
      <c r="A92" s="217" t="s">
        <v>1161</v>
      </c>
      <c r="B92" s="218" t="s">
        <v>1025</v>
      </c>
      <c r="C92" s="209" t="s">
        <v>1147</v>
      </c>
      <c r="D92" s="210">
        <v>402</v>
      </c>
      <c r="E92" s="211" t="s">
        <v>1162</v>
      </c>
      <c r="F92" s="212" t="s">
        <v>461</v>
      </c>
      <c r="G92" s="213" t="s">
        <v>454</v>
      </c>
      <c r="H92" s="214">
        <v>89030</v>
      </c>
      <c r="I92" s="210" t="s">
        <v>1190</v>
      </c>
      <c r="J92" s="215" t="s">
        <v>2445</v>
      </c>
      <c r="K92" s="216" t="s">
        <v>2446</v>
      </c>
      <c r="L92" s="237" t="s">
        <v>1371</v>
      </c>
      <c r="M92" s="209" t="s">
        <v>2410</v>
      </c>
      <c r="N92" s="209" t="s">
        <v>55</v>
      </c>
      <c r="O92" s="209" t="s">
        <v>1</v>
      </c>
      <c r="P92" s="209" t="s">
        <v>948</v>
      </c>
    </row>
    <row r="93" spans="1:16" s="8" customFormat="1" ht="16.5" customHeight="1" x14ac:dyDescent="0.25">
      <c r="A93" s="81">
        <v>4008</v>
      </c>
      <c r="B93" s="171" t="s">
        <v>857</v>
      </c>
      <c r="C93" s="45" t="s">
        <v>290</v>
      </c>
      <c r="D93" s="41">
        <v>242</v>
      </c>
      <c r="E93" s="41" t="s">
        <v>301</v>
      </c>
      <c r="F93" s="135" t="s">
        <v>186</v>
      </c>
      <c r="G93" s="42" t="s">
        <v>103</v>
      </c>
      <c r="H93" s="43">
        <v>85044</v>
      </c>
      <c r="I93" s="41" t="s">
        <v>295</v>
      </c>
      <c r="J93" s="121" t="s">
        <v>2016</v>
      </c>
      <c r="K93" s="44" t="s">
        <v>2017</v>
      </c>
      <c r="L93" s="236" t="s">
        <v>1372</v>
      </c>
      <c r="M93" s="45" t="s">
        <v>1101</v>
      </c>
      <c r="N93" s="45" t="s">
        <v>53</v>
      </c>
      <c r="O93" s="45" t="s">
        <v>1490</v>
      </c>
      <c r="P93" s="45" t="s">
        <v>948</v>
      </c>
    </row>
    <row r="94" spans="1:16" s="8" customFormat="1" ht="16.5" customHeight="1" x14ac:dyDescent="0.25">
      <c r="A94" s="83" t="s">
        <v>1499</v>
      </c>
      <c r="B94" s="205" t="s">
        <v>776</v>
      </c>
      <c r="C94" s="66" t="s">
        <v>1492</v>
      </c>
      <c r="D94" s="63">
        <v>768</v>
      </c>
      <c r="E94" s="141" t="s">
        <v>1504</v>
      </c>
      <c r="F94" s="141" t="s">
        <v>79</v>
      </c>
      <c r="G94" s="63" t="s">
        <v>108</v>
      </c>
      <c r="H94" s="64">
        <v>92804</v>
      </c>
      <c r="I94" s="63" t="s">
        <v>1834</v>
      </c>
      <c r="J94" s="124" t="s">
        <v>760</v>
      </c>
      <c r="K94" s="65" t="s">
        <v>761</v>
      </c>
      <c r="L94" s="235" t="s">
        <v>1505</v>
      </c>
      <c r="M94" s="66" t="s">
        <v>415</v>
      </c>
      <c r="N94" s="66" t="s">
        <v>38</v>
      </c>
      <c r="O94" s="66" t="s">
        <v>1</v>
      </c>
      <c r="P94" s="66" t="s">
        <v>948</v>
      </c>
    </row>
    <row r="95" spans="1:16" s="8" customFormat="1" ht="16.5" customHeight="1" x14ac:dyDescent="0.25">
      <c r="A95" s="80">
        <v>205</v>
      </c>
      <c r="B95" s="170" t="s">
        <v>35</v>
      </c>
      <c r="C95" s="54" t="s">
        <v>909</v>
      </c>
      <c r="D95" s="50">
        <v>186</v>
      </c>
      <c r="E95" s="50" t="s">
        <v>910</v>
      </c>
      <c r="F95" s="137" t="s">
        <v>477</v>
      </c>
      <c r="G95" s="51" t="s">
        <v>114</v>
      </c>
      <c r="H95" s="52">
        <v>64108</v>
      </c>
      <c r="I95" s="50" t="s">
        <v>911</v>
      </c>
      <c r="J95" s="122" t="s">
        <v>1519</v>
      </c>
      <c r="K95" s="53" t="s">
        <v>1520</v>
      </c>
      <c r="L95" s="238" t="s">
        <v>1373</v>
      </c>
      <c r="M95" s="54" t="s">
        <v>500</v>
      </c>
      <c r="N95" s="54" t="s">
        <v>0</v>
      </c>
      <c r="O95" s="54" t="s">
        <v>1490</v>
      </c>
      <c r="P95" s="54" t="s">
        <v>948</v>
      </c>
    </row>
    <row r="96" spans="1:16" s="8" customFormat="1" ht="16.5" customHeight="1" x14ac:dyDescent="0.25">
      <c r="A96" s="217" t="s">
        <v>1070</v>
      </c>
      <c r="B96" s="218" t="s">
        <v>1025</v>
      </c>
      <c r="C96" s="209" t="s">
        <v>1069</v>
      </c>
      <c r="D96" s="210">
        <v>232</v>
      </c>
      <c r="E96" s="211" t="s">
        <v>1085</v>
      </c>
      <c r="F96" s="212" t="s">
        <v>461</v>
      </c>
      <c r="G96" s="213" t="s">
        <v>454</v>
      </c>
      <c r="H96" s="214">
        <v>89118</v>
      </c>
      <c r="I96" s="210" t="s">
        <v>1088</v>
      </c>
      <c r="J96" s="215" t="s">
        <v>2060</v>
      </c>
      <c r="K96" s="216" t="s">
        <v>2061</v>
      </c>
      <c r="L96" s="237" t="s">
        <v>1374</v>
      </c>
      <c r="M96" s="209" t="s">
        <v>2038</v>
      </c>
      <c r="N96" s="209" t="s">
        <v>55</v>
      </c>
      <c r="O96" s="209" t="s">
        <v>1</v>
      </c>
      <c r="P96" s="209" t="s">
        <v>948</v>
      </c>
    </row>
    <row r="97" spans="1:16" s="8" customFormat="1" ht="16.5" customHeight="1" x14ac:dyDescent="0.25">
      <c r="A97" s="83" t="s">
        <v>2335</v>
      </c>
      <c r="B97" s="205" t="s">
        <v>776</v>
      </c>
      <c r="C97" s="66" t="s">
        <v>2312</v>
      </c>
      <c r="D97" s="63">
        <v>264</v>
      </c>
      <c r="E97" s="141" t="s">
        <v>2328</v>
      </c>
      <c r="F97" s="141" t="s">
        <v>2313</v>
      </c>
      <c r="G97" s="63" t="s">
        <v>117</v>
      </c>
      <c r="H97" s="390" t="s">
        <v>2327</v>
      </c>
      <c r="I97" s="63" t="s">
        <v>2375</v>
      </c>
      <c r="J97" s="124" t="s">
        <v>2351</v>
      </c>
      <c r="K97" s="65" t="s">
        <v>2352</v>
      </c>
      <c r="L97" s="235" t="s">
        <v>2354</v>
      </c>
      <c r="M97" s="66" t="s">
        <v>2311</v>
      </c>
      <c r="N97" s="66" t="s">
        <v>2455</v>
      </c>
      <c r="O97" s="66" t="s">
        <v>1490</v>
      </c>
      <c r="P97" s="66" t="s">
        <v>948</v>
      </c>
    </row>
    <row r="98" spans="1:16" s="8" customFormat="1" ht="16.5" customHeight="1" x14ac:dyDescent="0.25">
      <c r="A98" s="83" t="s">
        <v>1167</v>
      </c>
      <c r="B98" s="205" t="s">
        <v>776</v>
      </c>
      <c r="C98" s="66" t="s">
        <v>1141</v>
      </c>
      <c r="D98" s="63">
        <v>156</v>
      </c>
      <c r="E98" s="141" t="s">
        <v>1168</v>
      </c>
      <c r="F98" s="141" t="s">
        <v>1142</v>
      </c>
      <c r="G98" s="63" t="s">
        <v>108</v>
      </c>
      <c r="H98" s="64">
        <v>94590</v>
      </c>
      <c r="I98" s="63" t="s">
        <v>1191</v>
      </c>
      <c r="J98" s="124" t="s">
        <v>1464</v>
      </c>
      <c r="K98" s="65" t="s">
        <v>1465</v>
      </c>
      <c r="L98" s="235" t="s">
        <v>1375</v>
      </c>
      <c r="M98" s="66" t="s">
        <v>2426</v>
      </c>
      <c r="N98" s="66" t="s">
        <v>0</v>
      </c>
      <c r="O98" s="66" t="s">
        <v>1490</v>
      </c>
      <c r="P98" s="66" t="s">
        <v>948</v>
      </c>
    </row>
    <row r="99" spans="1:16" s="8" customFormat="1" ht="16.5" customHeight="1" x14ac:dyDescent="0.25">
      <c r="A99" s="83" t="s">
        <v>2336</v>
      </c>
      <c r="B99" s="205" t="s">
        <v>776</v>
      </c>
      <c r="C99" s="66" t="s">
        <v>2308</v>
      </c>
      <c r="D99" s="63">
        <v>252</v>
      </c>
      <c r="E99" s="141" t="s">
        <v>2310</v>
      </c>
      <c r="F99" s="141" t="s">
        <v>2309</v>
      </c>
      <c r="G99" s="63" t="s">
        <v>117</v>
      </c>
      <c r="H99" s="390" t="s">
        <v>2329</v>
      </c>
      <c r="I99" s="63" t="s">
        <v>2374</v>
      </c>
      <c r="J99" s="124" t="s">
        <v>2356</v>
      </c>
      <c r="K99" s="65" t="s">
        <v>2357</v>
      </c>
      <c r="L99" s="235" t="s">
        <v>2355</v>
      </c>
      <c r="M99" s="66" t="s">
        <v>2311</v>
      </c>
      <c r="N99" s="66" t="s">
        <v>2455</v>
      </c>
      <c r="O99" s="66" t="s">
        <v>1490</v>
      </c>
      <c r="P99" s="66" t="s">
        <v>948</v>
      </c>
    </row>
    <row r="100" spans="1:16" s="8" customFormat="1" ht="16.5" customHeight="1" x14ac:dyDescent="0.25">
      <c r="A100" s="78" t="s">
        <v>164</v>
      </c>
      <c r="B100" s="168" t="s">
        <v>199</v>
      </c>
      <c r="C100" s="35" t="s">
        <v>163</v>
      </c>
      <c r="D100" s="32">
        <v>423</v>
      </c>
      <c r="E100" s="133" t="s">
        <v>165</v>
      </c>
      <c r="F100" s="133" t="s">
        <v>262</v>
      </c>
      <c r="G100" s="32" t="s">
        <v>107</v>
      </c>
      <c r="H100" s="33">
        <v>60655</v>
      </c>
      <c r="I100" s="32" t="s">
        <v>166</v>
      </c>
      <c r="J100" s="119" t="s">
        <v>1038</v>
      </c>
      <c r="K100" s="34" t="s">
        <v>1039</v>
      </c>
      <c r="L100" s="234" t="s">
        <v>1376</v>
      </c>
      <c r="M100" s="35" t="s">
        <v>287</v>
      </c>
      <c r="N100" s="35"/>
      <c r="O100" s="35" t="s">
        <v>1</v>
      </c>
      <c r="P100" s="35" t="s">
        <v>948</v>
      </c>
    </row>
    <row r="101" spans="1:16" s="8" customFormat="1" ht="16.5" customHeight="1" x14ac:dyDescent="0.25">
      <c r="A101" s="78" t="s">
        <v>274</v>
      </c>
      <c r="B101" s="168" t="s">
        <v>199</v>
      </c>
      <c r="C101" s="35" t="s">
        <v>273</v>
      </c>
      <c r="D101" s="32">
        <v>247</v>
      </c>
      <c r="E101" s="133" t="s">
        <v>275</v>
      </c>
      <c r="F101" s="133" t="s">
        <v>348</v>
      </c>
      <c r="G101" s="32" t="s">
        <v>106</v>
      </c>
      <c r="H101" s="33">
        <v>84107</v>
      </c>
      <c r="I101" s="32" t="s">
        <v>276</v>
      </c>
      <c r="J101" s="119" t="s">
        <v>1269</v>
      </c>
      <c r="K101" s="34" t="s">
        <v>1842</v>
      </c>
      <c r="L101" s="234" t="s">
        <v>1377</v>
      </c>
      <c r="M101" s="35" t="s">
        <v>415</v>
      </c>
      <c r="N101" s="35" t="s">
        <v>38</v>
      </c>
      <c r="O101" s="35" t="s">
        <v>1</v>
      </c>
      <c r="P101" s="35" t="s">
        <v>948</v>
      </c>
    </row>
    <row r="102" spans="1:16" s="8" customFormat="1" ht="16.5" customHeight="1" x14ac:dyDescent="0.25">
      <c r="A102" s="217" t="s">
        <v>1826</v>
      </c>
      <c r="B102" s="218" t="s">
        <v>1025</v>
      </c>
      <c r="C102" s="209" t="s">
        <v>1825</v>
      </c>
      <c r="D102" s="210">
        <v>344</v>
      </c>
      <c r="E102" s="211" t="s">
        <v>1827</v>
      </c>
      <c r="F102" s="212" t="s">
        <v>461</v>
      </c>
      <c r="G102" s="213" t="s">
        <v>454</v>
      </c>
      <c r="H102" s="214">
        <v>89110</v>
      </c>
      <c r="I102" s="210" t="s">
        <v>1835</v>
      </c>
      <c r="J102" s="215" t="s">
        <v>2370</v>
      </c>
      <c r="K102" s="216" t="s">
        <v>2371</v>
      </c>
      <c r="L102" s="237" t="s">
        <v>1838</v>
      </c>
      <c r="M102" s="209" t="s">
        <v>2038</v>
      </c>
      <c r="N102" s="209" t="s">
        <v>55</v>
      </c>
      <c r="O102" s="209" t="s">
        <v>1</v>
      </c>
      <c r="P102" s="209" t="s">
        <v>948</v>
      </c>
    </row>
    <row r="103" spans="1:16" s="8" customFormat="1" ht="16.5" customHeight="1" x14ac:dyDescent="0.25">
      <c r="A103" s="83" t="s">
        <v>1451</v>
      </c>
      <c r="B103" s="205" t="s">
        <v>776</v>
      </c>
      <c r="C103" s="66" t="s">
        <v>1442</v>
      </c>
      <c r="D103" s="63">
        <v>304</v>
      </c>
      <c r="E103" s="141" t="s">
        <v>1458</v>
      </c>
      <c r="F103" s="141" t="s">
        <v>1443</v>
      </c>
      <c r="G103" s="63" t="s">
        <v>106</v>
      </c>
      <c r="H103" s="64">
        <v>84119</v>
      </c>
      <c r="I103" s="63" t="s">
        <v>2064</v>
      </c>
      <c r="J103" s="124" t="s">
        <v>277</v>
      </c>
      <c r="K103" s="65" t="s">
        <v>278</v>
      </c>
      <c r="L103" s="235" t="s">
        <v>1482</v>
      </c>
      <c r="M103" s="66" t="s">
        <v>415</v>
      </c>
      <c r="N103" s="66" t="s">
        <v>38</v>
      </c>
      <c r="O103" s="66" t="s">
        <v>1</v>
      </c>
      <c r="P103" s="66" t="s">
        <v>948</v>
      </c>
    </row>
    <row r="104" spans="1:16" s="8" customFormat="1" ht="16.5" customHeight="1" x14ac:dyDescent="0.25">
      <c r="A104" s="81" t="s">
        <v>2498</v>
      </c>
      <c r="B104" s="171" t="s">
        <v>857</v>
      </c>
      <c r="C104" s="45" t="s">
        <v>2497</v>
      </c>
      <c r="D104" s="41">
        <v>90</v>
      </c>
      <c r="E104" s="140" t="s">
        <v>2500</v>
      </c>
      <c r="F104" s="140" t="s">
        <v>2499</v>
      </c>
      <c r="G104" s="41" t="s">
        <v>102</v>
      </c>
      <c r="H104" s="62">
        <v>75082</v>
      </c>
      <c r="I104" s="41"/>
      <c r="J104" s="121" t="s">
        <v>2501</v>
      </c>
      <c r="K104" s="44" t="s">
        <v>2502</v>
      </c>
      <c r="L104" s="236" t="s">
        <v>2503</v>
      </c>
      <c r="M104" s="45" t="s">
        <v>1982</v>
      </c>
      <c r="N104" s="45" t="s">
        <v>1994</v>
      </c>
      <c r="O104" s="45"/>
      <c r="P104" s="45" t="s">
        <v>14</v>
      </c>
    </row>
    <row r="105" spans="1:16" s="8" customFormat="1" ht="16.5" customHeight="1" x14ac:dyDescent="0.25">
      <c r="A105" s="78" t="s">
        <v>510</v>
      </c>
      <c r="B105" s="168" t="s">
        <v>199</v>
      </c>
      <c r="C105" s="35" t="s">
        <v>815</v>
      </c>
      <c r="D105" s="32">
        <v>528</v>
      </c>
      <c r="E105" s="133" t="s">
        <v>511</v>
      </c>
      <c r="F105" s="133" t="s">
        <v>186</v>
      </c>
      <c r="G105" s="32" t="s">
        <v>103</v>
      </c>
      <c r="H105" s="33">
        <v>85042</v>
      </c>
      <c r="I105" s="32" t="s">
        <v>542</v>
      </c>
      <c r="J105" s="119" t="s">
        <v>1122</v>
      </c>
      <c r="K105" s="34" t="s">
        <v>1123</v>
      </c>
      <c r="L105" s="234" t="s">
        <v>1378</v>
      </c>
      <c r="M105" s="35" t="s">
        <v>1101</v>
      </c>
      <c r="N105" s="35" t="s">
        <v>53</v>
      </c>
      <c r="O105" s="35" t="s">
        <v>1490</v>
      </c>
      <c r="P105" s="35" t="s">
        <v>948</v>
      </c>
    </row>
    <row r="106" spans="1:16" s="4" customFormat="1" ht="16.5" customHeight="1" x14ac:dyDescent="0.25">
      <c r="A106" s="217" t="s">
        <v>1532</v>
      </c>
      <c r="B106" s="218" t="s">
        <v>1025</v>
      </c>
      <c r="C106" s="209" t="s">
        <v>1521</v>
      </c>
      <c r="D106" s="210">
        <v>266</v>
      </c>
      <c r="E106" s="211" t="s">
        <v>1524</v>
      </c>
      <c r="F106" s="212" t="s">
        <v>1522</v>
      </c>
      <c r="G106" s="213" t="s">
        <v>100</v>
      </c>
      <c r="H106" s="214">
        <v>30096</v>
      </c>
      <c r="I106" s="210" t="s">
        <v>1531</v>
      </c>
      <c r="J106" s="215" t="s">
        <v>1831</v>
      </c>
      <c r="K106" s="216" t="s">
        <v>1832</v>
      </c>
      <c r="L106" s="237" t="s">
        <v>1526</v>
      </c>
      <c r="M106" s="209" t="s">
        <v>1281</v>
      </c>
      <c r="N106" s="209" t="s">
        <v>1491</v>
      </c>
      <c r="O106" s="209" t="s">
        <v>33</v>
      </c>
      <c r="P106" s="209" t="s">
        <v>948</v>
      </c>
    </row>
    <row r="107" spans="1:16" s="4" customFormat="1" ht="16.5" customHeight="1" x14ac:dyDescent="0.25">
      <c r="A107" s="81" t="s">
        <v>1002</v>
      </c>
      <c r="B107" s="171" t="s">
        <v>857</v>
      </c>
      <c r="C107" s="45" t="s">
        <v>1001</v>
      </c>
      <c r="D107" s="41">
        <v>586</v>
      </c>
      <c r="E107" s="140" t="s">
        <v>1008</v>
      </c>
      <c r="F107" s="140" t="s">
        <v>1003</v>
      </c>
      <c r="G107" s="41" t="s">
        <v>100</v>
      </c>
      <c r="H107" s="62">
        <v>30043</v>
      </c>
      <c r="I107" s="41" t="s">
        <v>1063</v>
      </c>
      <c r="J107" s="121" t="s">
        <v>1974</v>
      </c>
      <c r="K107" s="44" t="s">
        <v>1975</v>
      </c>
      <c r="L107" s="236" t="s">
        <v>1379</v>
      </c>
      <c r="M107" s="45" t="s">
        <v>1068</v>
      </c>
      <c r="N107" s="45" t="s">
        <v>1491</v>
      </c>
      <c r="O107" s="45" t="s">
        <v>33</v>
      </c>
      <c r="P107" s="45" t="s">
        <v>948</v>
      </c>
    </row>
    <row r="108" spans="1:16" s="4" customFormat="1" ht="16.5" customHeight="1" x14ac:dyDescent="0.25">
      <c r="A108" s="243" t="s">
        <v>1058</v>
      </c>
      <c r="B108" s="244" t="s">
        <v>1059</v>
      </c>
      <c r="C108" s="245" t="s">
        <v>1277</v>
      </c>
      <c r="D108" s="246">
        <v>269</v>
      </c>
      <c r="E108" s="247" t="s">
        <v>1057</v>
      </c>
      <c r="F108" s="247" t="s">
        <v>477</v>
      </c>
      <c r="G108" s="246" t="s">
        <v>114</v>
      </c>
      <c r="H108" s="248">
        <v>64132</v>
      </c>
      <c r="I108" s="246" t="s">
        <v>1062</v>
      </c>
      <c r="J108" s="249" t="s">
        <v>2075</v>
      </c>
      <c r="K108" s="250" t="s">
        <v>2076</v>
      </c>
      <c r="L108" s="251" t="s">
        <v>1380</v>
      </c>
      <c r="M108" s="245" t="s">
        <v>500</v>
      </c>
      <c r="N108" s="245" t="s">
        <v>0</v>
      </c>
      <c r="O108" s="245" t="s">
        <v>1490</v>
      </c>
      <c r="P108" s="245" t="s">
        <v>14</v>
      </c>
    </row>
    <row r="109" spans="1:16" s="4" customFormat="1" ht="16.5" customHeight="1" x14ac:dyDescent="0.25">
      <c r="A109" s="81" t="s">
        <v>999</v>
      </c>
      <c r="B109" s="171" t="s">
        <v>857</v>
      </c>
      <c r="C109" s="45" t="s">
        <v>1203</v>
      </c>
      <c r="D109" s="41">
        <v>275</v>
      </c>
      <c r="E109" s="140" t="s">
        <v>1009</v>
      </c>
      <c r="F109" s="140" t="s">
        <v>998</v>
      </c>
      <c r="G109" s="41" t="s">
        <v>103</v>
      </c>
      <c r="H109" s="62">
        <v>85345</v>
      </c>
      <c r="I109" s="41" t="s">
        <v>1010</v>
      </c>
      <c r="J109" s="121" t="s">
        <v>2021</v>
      </c>
      <c r="K109" s="44" t="s">
        <v>2022</v>
      </c>
      <c r="L109" s="236" t="s">
        <v>1381</v>
      </c>
      <c r="M109" s="45" t="s">
        <v>681</v>
      </c>
      <c r="N109" s="45" t="s">
        <v>53</v>
      </c>
      <c r="O109" s="45" t="s">
        <v>1490</v>
      </c>
      <c r="P109" s="45" t="s">
        <v>948</v>
      </c>
    </row>
    <row r="110" spans="1:16" s="4" customFormat="1" ht="16.5" customHeight="1" x14ac:dyDescent="0.25">
      <c r="A110" s="83" t="s">
        <v>1534</v>
      </c>
      <c r="B110" s="205" t="s">
        <v>776</v>
      </c>
      <c r="C110" s="66" t="s">
        <v>2385</v>
      </c>
      <c r="D110" s="63">
        <v>260</v>
      </c>
      <c r="E110" s="141" t="s">
        <v>1525</v>
      </c>
      <c r="F110" s="141" t="s">
        <v>235</v>
      </c>
      <c r="G110" s="63" t="s">
        <v>110</v>
      </c>
      <c r="H110" s="64">
        <v>32217</v>
      </c>
      <c r="I110" s="63" t="s">
        <v>1955</v>
      </c>
      <c r="J110" s="124" t="s">
        <v>2383</v>
      </c>
      <c r="K110" s="65" t="s">
        <v>2384</v>
      </c>
      <c r="L110" s="235" t="s">
        <v>1523</v>
      </c>
      <c r="M110" s="66" t="s">
        <v>1155</v>
      </c>
      <c r="N110" s="66" t="s">
        <v>1907</v>
      </c>
      <c r="O110" s="66" t="s">
        <v>33</v>
      </c>
      <c r="P110" s="66" t="s">
        <v>948</v>
      </c>
    </row>
    <row r="111" spans="1:16" s="8" customFormat="1" ht="16.5" customHeight="1" x14ac:dyDescent="0.25">
      <c r="A111" s="81">
        <v>4026</v>
      </c>
      <c r="B111" s="171" t="s">
        <v>857</v>
      </c>
      <c r="C111" s="45" t="s">
        <v>664</v>
      </c>
      <c r="D111" s="41">
        <v>384</v>
      </c>
      <c r="E111" s="140" t="s">
        <v>670</v>
      </c>
      <c r="F111" s="140" t="s">
        <v>159</v>
      </c>
      <c r="G111" s="41" t="s">
        <v>109</v>
      </c>
      <c r="H111" s="62">
        <v>28212</v>
      </c>
      <c r="I111" s="41" t="s">
        <v>675</v>
      </c>
      <c r="J111" s="121" t="s">
        <v>1287</v>
      </c>
      <c r="K111" s="44" t="s">
        <v>1288</v>
      </c>
      <c r="L111" s="236" t="s">
        <v>1382</v>
      </c>
      <c r="M111" s="45" t="s">
        <v>1529</v>
      </c>
      <c r="N111" s="45" t="s">
        <v>2455</v>
      </c>
      <c r="O111" s="45" t="s">
        <v>1490</v>
      </c>
      <c r="P111" s="45" t="s">
        <v>948</v>
      </c>
    </row>
    <row r="112" spans="1:16" s="8" customFormat="1" ht="16.5" customHeight="1" x14ac:dyDescent="0.25">
      <c r="A112" s="217" t="s">
        <v>1044</v>
      </c>
      <c r="B112" s="218" t="s">
        <v>1025</v>
      </c>
      <c r="C112" s="209" t="s">
        <v>1043</v>
      </c>
      <c r="D112" s="210">
        <v>230</v>
      </c>
      <c r="E112" s="211" t="s">
        <v>1049</v>
      </c>
      <c r="F112" s="212" t="s">
        <v>1045</v>
      </c>
      <c r="G112" s="213" t="s">
        <v>100</v>
      </c>
      <c r="H112" s="214">
        <v>30236</v>
      </c>
      <c r="I112" s="210" t="s">
        <v>1064</v>
      </c>
      <c r="J112" s="215" t="s">
        <v>1118</v>
      </c>
      <c r="K112" s="216" t="s">
        <v>1119</v>
      </c>
      <c r="L112" s="237" t="s">
        <v>1383</v>
      </c>
      <c r="M112" s="209" t="s">
        <v>1068</v>
      </c>
      <c r="N112" s="209" t="s">
        <v>1491</v>
      </c>
      <c r="O112" s="209" t="s">
        <v>33</v>
      </c>
      <c r="P112" s="209" t="s">
        <v>948</v>
      </c>
    </row>
    <row r="113" spans="1:16" s="8" customFormat="1" ht="16.5" customHeight="1" x14ac:dyDescent="0.25">
      <c r="A113" s="78">
        <v>1523</v>
      </c>
      <c r="B113" s="168" t="s">
        <v>199</v>
      </c>
      <c r="C113" s="35" t="s">
        <v>665</v>
      </c>
      <c r="D113" s="32">
        <v>654</v>
      </c>
      <c r="E113" s="133" t="s">
        <v>671</v>
      </c>
      <c r="F113" s="133" t="s">
        <v>463</v>
      </c>
      <c r="G113" s="32" t="s">
        <v>100</v>
      </c>
      <c r="H113" s="33">
        <v>30060</v>
      </c>
      <c r="I113" s="32" t="s">
        <v>710</v>
      </c>
      <c r="J113" s="119" t="s">
        <v>667</v>
      </c>
      <c r="K113" s="34" t="s">
        <v>668</v>
      </c>
      <c r="L113" s="234" t="s">
        <v>1384</v>
      </c>
      <c r="M113" s="35" t="s">
        <v>546</v>
      </c>
      <c r="N113" s="35" t="s">
        <v>1491</v>
      </c>
      <c r="O113" s="35" t="s">
        <v>33</v>
      </c>
      <c r="P113" s="35" t="s">
        <v>948</v>
      </c>
    </row>
    <row r="114" spans="1:16" s="8" customFormat="1" ht="16.5" customHeight="1" x14ac:dyDescent="0.25">
      <c r="A114" s="14">
        <v>4050</v>
      </c>
      <c r="B114" s="171" t="s">
        <v>857</v>
      </c>
      <c r="C114" s="45" t="s">
        <v>983</v>
      </c>
      <c r="D114" s="41">
        <v>342</v>
      </c>
      <c r="E114" s="41" t="s">
        <v>967</v>
      </c>
      <c r="F114" s="135" t="s">
        <v>342</v>
      </c>
      <c r="G114" s="42" t="s">
        <v>102</v>
      </c>
      <c r="H114" s="43">
        <v>77082</v>
      </c>
      <c r="I114" s="41" t="s">
        <v>976</v>
      </c>
      <c r="J114" s="121" t="s">
        <v>1080</v>
      </c>
      <c r="K114" s="44" t="s">
        <v>1081</v>
      </c>
      <c r="L114" s="236" t="s">
        <v>1385</v>
      </c>
      <c r="M114" s="45" t="s">
        <v>759</v>
      </c>
      <c r="N114" s="45" t="s">
        <v>32</v>
      </c>
      <c r="O114" s="45" t="s">
        <v>33</v>
      </c>
      <c r="P114" s="45" t="s">
        <v>948</v>
      </c>
    </row>
    <row r="115" spans="1:16" s="8" customFormat="1" ht="16.5" customHeight="1" x14ac:dyDescent="0.25">
      <c r="A115" s="81">
        <v>4002</v>
      </c>
      <c r="B115" s="171" t="s">
        <v>857</v>
      </c>
      <c r="C115" s="45" t="s">
        <v>211</v>
      </c>
      <c r="D115" s="41">
        <v>234</v>
      </c>
      <c r="E115" s="140" t="s">
        <v>213</v>
      </c>
      <c r="F115" s="140" t="s">
        <v>463</v>
      </c>
      <c r="G115" s="41" t="s">
        <v>100</v>
      </c>
      <c r="H115" s="62">
        <v>30062</v>
      </c>
      <c r="I115" s="41" t="s">
        <v>214</v>
      </c>
      <c r="J115" s="121" t="s">
        <v>2069</v>
      </c>
      <c r="K115" s="44" t="s">
        <v>2070</v>
      </c>
      <c r="L115" s="236" t="s">
        <v>1386</v>
      </c>
      <c r="M115" s="45" t="s">
        <v>546</v>
      </c>
      <c r="N115" s="45" t="s">
        <v>1491</v>
      </c>
      <c r="O115" s="45" t="s">
        <v>33</v>
      </c>
      <c r="P115" s="45" t="s">
        <v>948</v>
      </c>
    </row>
    <row r="116" spans="1:16" s="8" customFormat="1" ht="16.5" customHeight="1" x14ac:dyDescent="0.25">
      <c r="A116" s="83" t="s">
        <v>1072</v>
      </c>
      <c r="B116" s="205" t="s">
        <v>776</v>
      </c>
      <c r="C116" s="66" t="s">
        <v>1071</v>
      </c>
      <c r="D116" s="63">
        <v>277</v>
      </c>
      <c r="E116" s="141" t="s">
        <v>1086</v>
      </c>
      <c r="F116" s="141" t="s">
        <v>1073</v>
      </c>
      <c r="G116" s="63" t="s">
        <v>108</v>
      </c>
      <c r="H116" s="64">
        <v>92021</v>
      </c>
      <c r="I116" s="63" t="s">
        <v>1089</v>
      </c>
      <c r="J116" s="124" t="s">
        <v>2480</v>
      </c>
      <c r="K116" s="65" t="s">
        <v>2481</v>
      </c>
      <c r="L116" s="235" t="s">
        <v>1388</v>
      </c>
      <c r="M116" s="66" t="s">
        <v>2411</v>
      </c>
      <c r="N116" s="66" t="s">
        <v>38</v>
      </c>
      <c r="O116" s="66" t="s">
        <v>1</v>
      </c>
      <c r="P116" s="66" t="s">
        <v>948</v>
      </c>
    </row>
    <row r="117" spans="1:16" s="8" customFormat="1" ht="16.5" customHeight="1" x14ac:dyDescent="0.25">
      <c r="A117" s="83" t="s">
        <v>1106</v>
      </c>
      <c r="B117" s="205" t="s">
        <v>776</v>
      </c>
      <c r="C117" s="66" t="s">
        <v>1496</v>
      </c>
      <c r="D117" s="63">
        <v>196</v>
      </c>
      <c r="E117" s="141" t="s">
        <v>1111</v>
      </c>
      <c r="F117" s="141" t="s">
        <v>1095</v>
      </c>
      <c r="G117" s="63" t="s">
        <v>103</v>
      </c>
      <c r="H117" s="64">
        <v>85323</v>
      </c>
      <c r="I117" s="63" t="s">
        <v>1188</v>
      </c>
      <c r="J117" s="124" t="s">
        <v>2418</v>
      </c>
      <c r="K117" s="65" t="s">
        <v>2419</v>
      </c>
      <c r="L117" s="235" t="s">
        <v>1345</v>
      </c>
      <c r="M117" s="66" t="s">
        <v>681</v>
      </c>
      <c r="N117" s="66" t="s">
        <v>53</v>
      </c>
      <c r="O117" s="66" t="s">
        <v>1490</v>
      </c>
      <c r="P117" s="66" t="s">
        <v>948</v>
      </c>
    </row>
    <row r="118" spans="1:16" s="8" customFormat="1" ht="16.5" customHeight="1" x14ac:dyDescent="0.25">
      <c r="A118" s="78">
        <v>1506</v>
      </c>
      <c r="B118" s="168" t="s">
        <v>199</v>
      </c>
      <c r="C118" s="35" t="s">
        <v>787</v>
      </c>
      <c r="D118" s="32">
        <v>208</v>
      </c>
      <c r="E118" s="133" t="s">
        <v>189</v>
      </c>
      <c r="F118" s="133" t="s">
        <v>470</v>
      </c>
      <c r="G118" s="32" t="s">
        <v>102</v>
      </c>
      <c r="H118" s="33">
        <v>76039</v>
      </c>
      <c r="I118" s="32" t="s">
        <v>190</v>
      </c>
      <c r="J118" s="119" t="s">
        <v>423</v>
      </c>
      <c r="K118" s="34" t="s">
        <v>424</v>
      </c>
      <c r="L118" s="234" t="s">
        <v>1389</v>
      </c>
      <c r="M118" s="35" t="s">
        <v>759</v>
      </c>
      <c r="N118" s="35" t="s">
        <v>32</v>
      </c>
      <c r="O118" s="35" t="s">
        <v>33</v>
      </c>
      <c r="P118" s="35" t="s">
        <v>948</v>
      </c>
    </row>
    <row r="119" spans="1:16" s="8" customFormat="1" ht="16.5" customHeight="1" x14ac:dyDescent="0.25">
      <c r="A119" s="330" t="s">
        <v>1533</v>
      </c>
      <c r="B119" s="331" t="s">
        <v>1502</v>
      </c>
      <c r="C119" s="332" t="s">
        <v>2409</v>
      </c>
      <c r="D119" s="333">
        <f>145+145</f>
        <v>290</v>
      </c>
      <c r="E119" s="334" t="s">
        <v>1530</v>
      </c>
      <c r="F119" s="335" t="s">
        <v>348</v>
      </c>
      <c r="G119" s="336" t="s">
        <v>106</v>
      </c>
      <c r="H119" s="337">
        <v>84101</v>
      </c>
      <c r="I119" s="333" t="s">
        <v>1880</v>
      </c>
      <c r="J119" s="338" t="s">
        <v>1856</v>
      </c>
      <c r="K119" s="339" t="s">
        <v>1857</v>
      </c>
      <c r="L119" s="340" t="s">
        <v>1535</v>
      </c>
      <c r="M119" s="332" t="s">
        <v>1527</v>
      </c>
      <c r="N119" s="332" t="s">
        <v>1028</v>
      </c>
      <c r="O119" s="332"/>
      <c r="P119" s="332" t="s">
        <v>14</v>
      </c>
    </row>
    <row r="120" spans="1:16" s="4" customFormat="1" ht="16.5" customHeight="1" x14ac:dyDescent="0.25">
      <c r="A120" s="81">
        <v>4011</v>
      </c>
      <c r="B120" s="171" t="s">
        <v>857</v>
      </c>
      <c r="C120" s="45" t="s">
        <v>296</v>
      </c>
      <c r="D120" s="41">
        <v>326</v>
      </c>
      <c r="E120" s="140" t="s">
        <v>302</v>
      </c>
      <c r="F120" s="140" t="s">
        <v>461</v>
      </c>
      <c r="G120" s="41" t="s">
        <v>454</v>
      </c>
      <c r="H120" s="62">
        <v>89117</v>
      </c>
      <c r="I120" s="41" t="s">
        <v>297</v>
      </c>
      <c r="J120" s="121" t="s">
        <v>2490</v>
      </c>
      <c r="K120" s="44" t="s">
        <v>2491</v>
      </c>
      <c r="L120" s="236" t="s">
        <v>1390</v>
      </c>
      <c r="M120" s="45" t="s">
        <v>2424</v>
      </c>
      <c r="N120" s="45" t="s">
        <v>55</v>
      </c>
      <c r="O120" s="45" t="s">
        <v>1</v>
      </c>
      <c r="P120" s="45" t="s">
        <v>948</v>
      </c>
    </row>
    <row r="121" spans="1:16" s="4" customFormat="1" ht="16.5" customHeight="1" x14ac:dyDescent="0.25">
      <c r="A121" s="13" t="s">
        <v>2087</v>
      </c>
      <c r="B121" s="172" t="s">
        <v>2303</v>
      </c>
      <c r="C121" s="49" t="s">
        <v>27</v>
      </c>
      <c r="D121" s="46">
        <v>176</v>
      </c>
      <c r="E121" s="46" t="s">
        <v>28</v>
      </c>
      <c r="F121" s="136" t="s">
        <v>472</v>
      </c>
      <c r="G121" s="46" t="s">
        <v>108</v>
      </c>
      <c r="H121" s="47">
        <v>92555</v>
      </c>
      <c r="I121" s="46" t="s">
        <v>26</v>
      </c>
      <c r="J121" s="112" t="s">
        <v>547</v>
      </c>
      <c r="K121" s="48" t="s">
        <v>548</v>
      </c>
      <c r="L121" s="239" t="s">
        <v>1391</v>
      </c>
      <c r="M121" s="49" t="s">
        <v>2411</v>
      </c>
      <c r="N121" s="49" t="s">
        <v>38</v>
      </c>
      <c r="O121" s="49" t="s">
        <v>1</v>
      </c>
      <c r="P121" s="49" t="s">
        <v>948</v>
      </c>
    </row>
    <row r="122" spans="1:16" s="4" customFormat="1" ht="16.5" customHeight="1" x14ac:dyDescent="0.25">
      <c r="A122" s="78">
        <v>1517</v>
      </c>
      <c r="B122" s="168" t="s">
        <v>199</v>
      </c>
      <c r="C122" s="35" t="s">
        <v>515</v>
      </c>
      <c r="D122" s="32">
        <v>220</v>
      </c>
      <c r="E122" s="133" t="s">
        <v>516</v>
      </c>
      <c r="F122" s="133" t="s">
        <v>517</v>
      </c>
      <c r="G122" s="32" t="s">
        <v>241</v>
      </c>
      <c r="H122" s="33">
        <v>29210</v>
      </c>
      <c r="I122" s="32" t="s">
        <v>537</v>
      </c>
      <c r="J122" s="119" t="s">
        <v>712</v>
      </c>
      <c r="K122" s="34" t="s">
        <v>713</v>
      </c>
      <c r="L122" s="234" t="s">
        <v>1392</v>
      </c>
      <c r="M122" s="35" t="s">
        <v>1529</v>
      </c>
      <c r="N122" s="35" t="s">
        <v>2455</v>
      </c>
      <c r="O122" s="35" t="s">
        <v>1490</v>
      </c>
      <c r="P122" s="35" t="s">
        <v>948</v>
      </c>
    </row>
    <row r="123" spans="1:16" s="4" customFormat="1" ht="16.5" customHeight="1" x14ac:dyDescent="0.25">
      <c r="A123" s="81">
        <v>4049</v>
      </c>
      <c r="B123" s="171" t="s">
        <v>857</v>
      </c>
      <c r="C123" s="45" t="s">
        <v>996</v>
      </c>
      <c r="D123" s="41">
        <v>320</v>
      </c>
      <c r="E123" s="41" t="s">
        <v>1011</v>
      </c>
      <c r="F123" s="135" t="s">
        <v>997</v>
      </c>
      <c r="G123" s="42" t="s">
        <v>110</v>
      </c>
      <c r="H123" s="43">
        <v>33578</v>
      </c>
      <c r="I123" s="41" t="s">
        <v>1012</v>
      </c>
      <c r="J123" s="121" t="s">
        <v>1273</v>
      </c>
      <c r="K123" s="44" t="s">
        <v>1274</v>
      </c>
      <c r="L123" s="236" t="s">
        <v>1393</v>
      </c>
      <c r="M123" s="45" t="s">
        <v>1270</v>
      </c>
      <c r="N123" s="45" t="s">
        <v>1907</v>
      </c>
      <c r="O123" s="45" t="s">
        <v>33</v>
      </c>
      <c r="P123" s="45" t="s">
        <v>948</v>
      </c>
    </row>
    <row r="124" spans="1:16" s="4" customFormat="1" ht="16.5" customHeight="1" x14ac:dyDescent="0.25">
      <c r="A124" s="217" t="s">
        <v>1103</v>
      </c>
      <c r="B124" s="218" t="s">
        <v>1025</v>
      </c>
      <c r="C124" s="209" t="s">
        <v>1091</v>
      </c>
      <c r="D124" s="210">
        <v>276</v>
      </c>
      <c r="E124" s="211" t="s">
        <v>1113</v>
      </c>
      <c r="F124" s="212" t="s">
        <v>1096</v>
      </c>
      <c r="G124" s="213" t="s">
        <v>100</v>
      </c>
      <c r="H124" s="214">
        <v>30058</v>
      </c>
      <c r="I124" s="210" t="s">
        <v>1196</v>
      </c>
      <c r="J124" s="215" t="s">
        <v>216</v>
      </c>
      <c r="K124" s="216" t="s">
        <v>217</v>
      </c>
      <c r="L124" s="237" t="s">
        <v>1394</v>
      </c>
      <c r="M124" s="209" t="s">
        <v>1068</v>
      </c>
      <c r="N124" s="209" t="s">
        <v>1491</v>
      </c>
      <c r="O124" s="209" t="s">
        <v>33</v>
      </c>
      <c r="P124" s="209" t="s">
        <v>948</v>
      </c>
    </row>
    <row r="125" spans="1:16" s="8" customFormat="1" ht="16.5" customHeight="1" x14ac:dyDescent="0.25">
      <c r="A125" s="83" t="s">
        <v>775</v>
      </c>
      <c r="B125" s="205" t="s">
        <v>776</v>
      </c>
      <c r="C125" s="66" t="s">
        <v>975</v>
      </c>
      <c r="D125" s="63">
        <v>959</v>
      </c>
      <c r="E125" s="141" t="s">
        <v>798</v>
      </c>
      <c r="F125" s="141" t="s">
        <v>155</v>
      </c>
      <c r="G125" s="63" t="s">
        <v>156</v>
      </c>
      <c r="H125" s="64">
        <v>80014</v>
      </c>
      <c r="I125" s="63" t="s">
        <v>806</v>
      </c>
      <c r="J125" s="124" t="s">
        <v>522</v>
      </c>
      <c r="K125" s="65" t="s">
        <v>523</v>
      </c>
      <c r="L125" s="235" t="s">
        <v>1395</v>
      </c>
      <c r="M125" s="66" t="s">
        <v>20</v>
      </c>
      <c r="N125" s="66" t="s">
        <v>0</v>
      </c>
      <c r="O125" s="66" t="s">
        <v>1490</v>
      </c>
      <c r="P125" s="66" t="s">
        <v>948</v>
      </c>
    </row>
    <row r="126" spans="1:16" s="8" customFormat="1" ht="16.5" customHeight="1" x14ac:dyDescent="0.25">
      <c r="A126" s="81">
        <v>4043</v>
      </c>
      <c r="B126" s="171" t="s">
        <v>857</v>
      </c>
      <c r="C126" s="45" t="s">
        <v>870</v>
      </c>
      <c r="D126" s="41">
        <v>272</v>
      </c>
      <c r="E126" s="41" t="s">
        <v>880</v>
      </c>
      <c r="F126" s="135" t="s">
        <v>830</v>
      </c>
      <c r="G126" s="42" t="s">
        <v>103</v>
      </c>
      <c r="H126" s="43">
        <v>85742</v>
      </c>
      <c r="I126" s="41" t="s">
        <v>885</v>
      </c>
      <c r="J126" s="121" t="s">
        <v>1078</v>
      </c>
      <c r="K126" s="44" t="s">
        <v>1079</v>
      </c>
      <c r="L126" s="236" t="s">
        <v>1396</v>
      </c>
      <c r="M126" s="45" t="s">
        <v>898</v>
      </c>
      <c r="N126" s="45" t="s">
        <v>53</v>
      </c>
      <c r="O126" s="45" t="s">
        <v>1490</v>
      </c>
      <c r="P126" s="45" t="s">
        <v>948</v>
      </c>
    </row>
    <row r="127" spans="1:16" s="8" customFormat="1" ht="16.5" customHeight="1" x14ac:dyDescent="0.25">
      <c r="A127" s="81">
        <v>4054</v>
      </c>
      <c r="B127" s="171" t="s">
        <v>857</v>
      </c>
      <c r="C127" s="45" t="s">
        <v>995</v>
      </c>
      <c r="D127" s="41">
        <v>396</v>
      </c>
      <c r="E127" s="41" t="s">
        <v>1013</v>
      </c>
      <c r="F127" s="135" t="s">
        <v>95</v>
      </c>
      <c r="G127" s="42" t="s">
        <v>110</v>
      </c>
      <c r="H127" s="43">
        <v>32822</v>
      </c>
      <c r="I127" s="41" t="s">
        <v>1014</v>
      </c>
      <c r="J127" s="121" t="s">
        <v>924</v>
      </c>
      <c r="K127" s="44" t="s">
        <v>925</v>
      </c>
      <c r="L127" s="236" t="s">
        <v>1397</v>
      </c>
      <c r="M127" s="45" t="s">
        <v>496</v>
      </c>
      <c r="N127" s="45" t="s">
        <v>1907</v>
      </c>
      <c r="O127" s="45" t="s">
        <v>33</v>
      </c>
      <c r="P127" s="45" t="s">
        <v>948</v>
      </c>
    </row>
    <row r="128" spans="1:16" s="8" customFormat="1" ht="16.5" customHeight="1" x14ac:dyDescent="0.25">
      <c r="A128" s="217" t="s">
        <v>1171</v>
      </c>
      <c r="B128" s="218" t="s">
        <v>1025</v>
      </c>
      <c r="C128" s="209" t="s">
        <v>1144</v>
      </c>
      <c r="D128" s="210">
        <v>248</v>
      </c>
      <c r="E128" s="211" t="s">
        <v>1172</v>
      </c>
      <c r="F128" s="212" t="s">
        <v>1173</v>
      </c>
      <c r="G128" s="213" t="s">
        <v>103</v>
      </c>
      <c r="H128" s="214">
        <v>85704</v>
      </c>
      <c r="I128" s="210" t="s">
        <v>1192</v>
      </c>
      <c r="J128" s="215" t="s">
        <v>2067</v>
      </c>
      <c r="K128" s="216" t="s">
        <v>2068</v>
      </c>
      <c r="L128" s="237" t="s">
        <v>1398</v>
      </c>
      <c r="M128" s="209" t="s">
        <v>898</v>
      </c>
      <c r="N128" s="209" t="s">
        <v>53</v>
      </c>
      <c r="O128" s="209" t="s">
        <v>1490</v>
      </c>
      <c r="P128" s="209" t="s">
        <v>948</v>
      </c>
    </row>
    <row r="129" spans="1:16" s="8" customFormat="1" ht="16.5" customHeight="1" x14ac:dyDescent="0.25">
      <c r="A129" s="78" t="s">
        <v>1852</v>
      </c>
      <c r="B129" s="168" t="s">
        <v>199</v>
      </c>
      <c r="C129" s="35" t="s">
        <v>1850</v>
      </c>
      <c r="D129" s="32">
        <f>107+108+107</f>
        <v>322</v>
      </c>
      <c r="E129" s="133" t="s">
        <v>1851</v>
      </c>
      <c r="F129" s="133" t="s">
        <v>1443</v>
      </c>
      <c r="G129" s="32" t="s">
        <v>106</v>
      </c>
      <c r="H129" s="33">
        <v>84119</v>
      </c>
      <c r="I129" s="32" t="s">
        <v>1878</v>
      </c>
      <c r="J129" s="119" t="s">
        <v>2073</v>
      </c>
      <c r="K129" s="34" t="s">
        <v>2074</v>
      </c>
      <c r="L129" s="234" t="s">
        <v>1859</v>
      </c>
      <c r="M129" s="35" t="s">
        <v>1527</v>
      </c>
      <c r="N129" s="35" t="s">
        <v>1028</v>
      </c>
      <c r="O129" s="35"/>
      <c r="P129" s="35" t="s">
        <v>14</v>
      </c>
    </row>
    <row r="130" spans="1:16" s="8" customFormat="1" ht="16.5" customHeight="1" x14ac:dyDescent="0.25">
      <c r="A130" s="217" t="s">
        <v>1102</v>
      </c>
      <c r="B130" s="218" t="s">
        <v>1025</v>
      </c>
      <c r="C130" s="209" t="s">
        <v>243</v>
      </c>
      <c r="D130" s="210">
        <v>254</v>
      </c>
      <c r="E130" s="211" t="s">
        <v>1114</v>
      </c>
      <c r="F130" s="212" t="s">
        <v>830</v>
      </c>
      <c r="G130" s="213" t="s">
        <v>103</v>
      </c>
      <c r="H130" s="214">
        <v>85713</v>
      </c>
      <c r="I130" s="210" t="s">
        <v>1107</v>
      </c>
      <c r="J130" s="215" t="s">
        <v>1120</v>
      </c>
      <c r="K130" s="216" t="s">
        <v>1121</v>
      </c>
      <c r="L130" s="237" t="s">
        <v>1399</v>
      </c>
      <c r="M130" s="209" t="s">
        <v>1153</v>
      </c>
      <c r="N130" s="209" t="s">
        <v>53</v>
      </c>
      <c r="O130" s="209" t="s">
        <v>1490</v>
      </c>
      <c r="P130" s="209" t="s">
        <v>948</v>
      </c>
    </row>
    <row r="131" spans="1:16" s="8" customFormat="1" ht="16.5" customHeight="1" x14ac:dyDescent="0.25">
      <c r="A131" s="13" t="s">
        <v>2088</v>
      </c>
      <c r="B131" s="172" t="s">
        <v>2303</v>
      </c>
      <c r="C131" s="49" t="s">
        <v>29</v>
      </c>
      <c r="D131" s="46">
        <v>856</v>
      </c>
      <c r="E131" s="46" t="s">
        <v>30</v>
      </c>
      <c r="F131" s="136" t="s">
        <v>186</v>
      </c>
      <c r="G131" s="46" t="s">
        <v>103</v>
      </c>
      <c r="H131" s="47">
        <v>85022</v>
      </c>
      <c r="I131" s="46" t="s">
        <v>31</v>
      </c>
      <c r="J131" s="344" t="s">
        <v>2019</v>
      </c>
      <c r="K131" s="343" t="s">
        <v>2020</v>
      </c>
      <c r="L131" s="239" t="s">
        <v>1400</v>
      </c>
      <c r="M131" s="49" t="s">
        <v>681</v>
      </c>
      <c r="N131" s="49" t="s">
        <v>53</v>
      </c>
      <c r="O131" s="49" t="s">
        <v>1490</v>
      </c>
      <c r="P131" s="49" t="s">
        <v>948</v>
      </c>
    </row>
    <row r="132" spans="1:16" s="8" customFormat="1" ht="16.5" customHeight="1" x14ac:dyDescent="0.25">
      <c r="A132" s="221" t="s">
        <v>1184</v>
      </c>
      <c r="B132" s="222" t="s">
        <v>1100</v>
      </c>
      <c r="C132" s="223" t="s">
        <v>1097</v>
      </c>
      <c r="D132" s="224">
        <v>220</v>
      </c>
      <c r="E132" s="224" t="s">
        <v>1202</v>
      </c>
      <c r="F132" s="225" t="s">
        <v>1098</v>
      </c>
      <c r="G132" s="226" t="s">
        <v>103</v>
      </c>
      <c r="H132" s="227">
        <v>85257</v>
      </c>
      <c r="I132" s="224" t="s">
        <v>1487</v>
      </c>
      <c r="J132" s="228" t="s">
        <v>2010</v>
      </c>
      <c r="K132" s="229" t="s">
        <v>2011</v>
      </c>
      <c r="L132" s="241" t="s">
        <v>1401</v>
      </c>
      <c r="M132" s="223" t="s">
        <v>2428</v>
      </c>
      <c r="N132" s="223" t="s">
        <v>1028</v>
      </c>
      <c r="O132" s="223"/>
      <c r="P132" s="223" t="s">
        <v>14</v>
      </c>
    </row>
    <row r="133" spans="1:16" s="8" customFormat="1" ht="16.5" customHeight="1" x14ac:dyDescent="0.25">
      <c r="A133" s="221" t="s">
        <v>2089</v>
      </c>
      <c r="B133" s="222" t="s">
        <v>1100</v>
      </c>
      <c r="C133" s="223" t="s">
        <v>2090</v>
      </c>
      <c r="D133" s="224">
        <v>128</v>
      </c>
      <c r="E133" s="224" t="s">
        <v>1202</v>
      </c>
      <c r="F133" s="225" t="s">
        <v>1098</v>
      </c>
      <c r="G133" s="226" t="s">
        <v>103</v>
      </c>
      <c r="H133" s="227">
        <v>85257</v>
      </c>
      <c r="I133" s="224" t="s">
        <v>1487</v>
      </c>
      <c r="J133" s="228" t="s">
        <v>2010</v>
      </c>
      <c r="K133" s="229" t="s">
        <v>2011</v>
      </c>
      <c r="L133" s="241" t="s">
        <v>1401</v>
      </c>
      <c r="M133" s="223" t="s">
        <v>2428</v>
      </c>
      <c r="N133" s="223" t="s">
        <v>1028</v>
      </c>
      <c r="O133" s="223"/>
      <c r="P133" s="223" t="s">
        <v>14</v>
      </c>
    </row>
    <row r="134" spans="1:16" s="8" customFormat="1" ht="16.5" customHeight="1" x14ac:dyDescent="0.25">
      <c r="A134" s="217" t="s">
        <v>2431</v>
      </c>
      <c r="B134" s="218" t="s">
        <v>1025</v>
      </c>
      <c r="C134" s="209" t="s">
        <v>2430</v>
      </c>
      <c r="D134" s="210">
        <v>640</v>
      </c>
      <c r="E134" s="211" t="s">
        <v>2435</v>
      </c>
      <c r="F134" s="212" t="s">
        <v>666</v>
      </c>
      <c r="G134" s="213" t="s">
        <v>110</v>
      </c>
      <c r="H134" s="214">
        <v>33618</v>
      </c>
      <c r="I134" s="210" t="s">
        <v>2482</v>
      </c>
      <c r="J134" s="215" t="s">
        <v>2433</v>
      </c>
      <c r="K134" s="216" t="s">
        <v>2434</v>
      </c>
      <c r="L134" s="237" t="s">
        <v>2432</v>
      </c>
      <c r="M134" s="209" t="s">
        <v>1270</v>
      </c>
      <c r="N134" s="209" t="s">
        <v>1907</v>
      </c>
      <c r="O134" s="209" t="s">
        <v>33</v>
      </c>
      <c r="P134" s="209" t="s">
        <v>948</v>
      </c>
    </row>
    <row r="135" spans="1:16" s="8" customFormat="1" ht="16.5" customHeight="1" x14ac:dyDescent="0.25">
      <c r="A135" s="81">
        <v>4034</v>
      </c>
      <c r="B135" s="171" t="s">
        <v>857</v>
      </c>
      <c r="C135" s="45" t="s">
        <v>1125</v>
      </c>
      <c r="D135" s="41">
        <v>305</v>
      </c>
      <c r="E135" s="41" t="s">
        <v>1115</v>
      </c>
      <c r="F135" s="135" t="s">
        <v>270</v>
      </c>
      <c r="G135" s="42" t="s">
        <v>106</v>
      </c>
      <c r="H135" s="43">
        <v>84070</v>
      </c>
      <c r="I135" s="41" t="s">
        <v>1233</v>
      </c>
      <c r="J135" s="121" t="s">
        <v>2474</v>
      </c>
      <c r="K135" s="44" t="s">
        <v>2475</v>
      </c>
      <c r="L135" s="236" t="s">
        <v>1402</v>
      </c>
      <c r="M135" s="45" t="s">
        <v>1527</v>
      </c>
      <c r="N135" s="45" t="s">
        <v>1028</v>
      </c>
      <c r="O135" s="45"/>
      <c r="P135" s="45" t="s">
        <v>948</v>
      </c>
    </row>
    <row r="136" spans="1:16" s="8" customFormat="1" ht="16.5" customHeight="1" x14ac:dyDescent="0.25">
      <c r="A136" s="81">
        <v>4053</v>
      </c>
      <c r="B136" s="171" t="s">
        <v>857</v>
      </c>
      <c r="C136" s="45" t="s">
        <v>1004</v>
      </c>
      <c r="D136" s="41">
        <v>294</v>
      </c>
      <c r="E136" s="41" t="s">
        <v>1015</v>
      </c>
      <c r="F136" s="135" t="s">
        <v>1005</v>
      </c>
      <c r="G136" s="42" t="s">
        <v>100</v>
      </c>
      <c r="H136" s="43">
        <v>30296</v>
      </c>
      <c r="I136" s="41" t="s">
        <v>1065</v>
      </c>
      <c r="J136" s="121" t="s">
        <v>1976</v>
      </c>
      <c r="K136" s="44" t="s">
        <v>1977</v>
      </c>
      <c r="L136" s="236" t="s">
        <v>1403</v>
      </c>
      <c r="M136" s="45" t="s">
        <v>1068</v>
      </c>
      <c r="N136" s="45" t="s">
        <v>1491</v>
      </c>
      <c r="O136" s="45" t="s">
        <v>33</v>
      </c>
      <c r="P136" s="45" t="s">
        <v>948</v>
      </c>
    </row>
    <row r="137" spans="1:16" s="8" customFormat="1" ht="16.5" customHeight="1" x14ac:dyDescent="0.25">
      <c r="A137" s="84" t="s">
        <v>873</v>
      </c>
      <c r="B137" s="170" t="s">
        <v>35</v>
      </c>
      <c r="C137" s="58" t="s">
        <v>871</v>
      </c>
      <c r="D137" s="55">
        <v>116</v>
      </c>
      <c r="E137" s="138" t="s">
        <v>872</v>
      </c>
      <c r="F137" s="138" t="s">
        <v>234</v>
      </c>
      <c r="G137" s="55" t="s">
        <v>100</v>
      </c>
      <c r="H137" s="56">
        <v>30313</v>
      </c>
      <c r="I137" s="55" t="s">
        <v>893</v>
      </c>
      <c r="J137" s="123" t="s">
        <v>1055</v>
      </c>
      <c r="K137" s="57" t="s">
        <v>1056</v>
      </c>
      <c r="L137" s="242" t="s">
        <v>1404</v>
      </c>
      <c r="M137" s="58" t="s">
        <v>1068</v>
      </c>
      <c r="N137" s="58" t="s">
        <v>1491</v>
      </c>
      <c r="O137" s="58" t="s">
        <v>33</v>
      </c>
      <c r="P137" s="58" t="s">
        <v>948</v>
      </c>
    </row>
    <row r="138" spans="1:16" s="8" customFormat="1" ht="16.5" customHeight="1" x14ac:dyDescent="0.25">
      <c r="A138" s="83" t="s">
        <v>1105</v>
      </c>
      <c r="B138" s="205" t="s">
        <v>776</v>
      </c>
      <c r="C138" s="66" t="s">
        <v>1092</v>
      </c>
      <c r="D138" s="63">
        <v>152</v>
      </c>
      <c r="E138" s="141" t="s">
        <v>1116</v>
      </c>
      <c r="F138" s="141" t="s">
        <v>830</v>
      </c>
      <c r="G138" s="63" t="s">
        <v>103</v>
      </c>
      <c r="H138" s="64">
        <v>85706</v>
      </c>
      <c r="I138" s="63" t="s">
        <v>1108</v>
      </c>
      <c r="J138" s="124" t="s">
        <v>1208</v>
      </c>
      <c r="K138" s="65" t="s">
        <v>1209</v>
      </c>
      <c r="L138" s="235" t="s">
        <v>1405</v>
      </c>
      <c r="M138" s="66" t="s">
        <v>1153</v>
      </c>
      <c r="N138" s="66" t="s">
        <v>53</v>
      </c>
      <c r="O138" s="66" t="s">
        <v>1490</v>
      </c>
      <c r="P138" s="66" t="s">
        <v>948</v>
      </c>
    </row>
    <row r="139" spans="1:16" s="8" customFormat="1" ht="16.5" customHeight="1" x14ac:dyDescent="0.25">
      <c r="A139" s="78">
        <v>1514</v>
      </c>
      <c r="B139" s="168" t="s">
        <v>199</v>
      </c>
      <c r="C139" s="35" t="s">
        <v>443</v>
      </c>
      <c r="D139" s="32">
        <v>404</v>
      </c>
      <c r="E139" s="133" t="s">
        <v>444</v>
      </c>
      <c r="F139" s="133" t="s">
        <v>468</v>
      </c>
      <c r="G139" s="32" t="s">
        <v>109</v>
      </c>
      <c r="H139" s="33">
        <v>27616</v>
      </c>
      <c r="I139" s="32" t="s">
        <v>738</v>
      </c>
      <c r="J139" s="119" t="s">
        <v>2042</v>
      </c>
      <c r="K139" s="34" t="s">
        <v>2043</v>
      </c>
      <c r="L139" s="234" t="s">
        <v>1406</v>
      </c>
      <c r="M139" s="35"/>
      <c r="N139" s="35" t="s">
        <v>2455</v>
      </c>
      <c r="O139" s="35" t="s">
        <v>1490</v>
      </c>
      <c r="P139" s="35" t="s">
        <v>948</v>
      </c>
    </row>
    <row r="140" spans="1:16" s="8" customFormat="1" ht="16.5" customHeight="1" x14ac:dyDescent="0.25">
      <c r="A140" s="78" t="s">
        <v>205</v>
      </c>
      <c r="B140" s="168" t="s">
        <v>199</v>
      </c>
      <c r="C140" s="35" t="s">
        <v>191</v>
      </c>
      <c r="D140" s="32">
        <v>399</v>
      </c>
      <c r="E140" s="133" t="s">
        <v>208</v>
      </c>
      <c r="F140" s="133" t="s">
        <v>402</v>
      </c>
      <c r="G140" s="32" t="s">
        <v>255</v>
      </c>
      <c r="H140" s="33">
        <v>20904</v>
      </c>
      <c r="I140" s="32" t="s">
        <v>192</v>
      </c>
      <c r="J140" s="119" t="s">
        <v>2065</v>
      </c>
      <c r="K140" s="34" t="s">
        <v>2066</v>
      </c>
      <c r="L140" s="234" t="s">
        <v>1407</v>
      </c>
      <c r="M140" s="35" t="s">
        <v>2039</v>
      </c>
      <c r="N140" s="35" t="s">
        <v>2455</v>
      </c>
      <c r="O140" s="35" t="s">
        <v>1490</v>
      </c>
      <c r="P140" s="35" t="s">
        <v>948</v>
      </c>
    </row>
    <row r="141" spans="1:16" s="8" customFormat="1" ht="16.5" customHeight="1" x14ac:dyDescent="0.25">
      <c r="A141" s="83" t="s">
        <v>1174</v>
      </c>
      <c r="B141" s="205" t="s">
        <v>776</v>
      </c>
      <c r="C141" s="66" t="s">
        <v>1150</v>
      </c>
      <c r="D141" s="63">
        <v>516</v>
      </c>
      <c r="E141" s="141" t="s">
        <v>1175</v>
      </c>
      <c r="F141" s="141" t="s">
        <v>72</v>
      </c>
      <c r="G141" s="63" t="s">
        <v>103</v>
      </c>
      <c r="H141" s="64">
        <v>85301</v>
      </c>
      <c r="I141" s="63" t="s">
        <v>1193</v>
      </c>
      <c r="J141" s="124" t="s">
        <v>1206</v>
      </c>
      <c r="K141" s="65" t="s">
        <v>1207</v>
      </c>
      <c r="L141" s="235" t="s">
        <v>1408</v>
      </c>
      <c r="M141" s="66" t="s">
        <v>681</v>
      </c>
      <c r="N141" s="66" t="s">
        <v>53</v>
      </c>
      <c r="O141" s="66" t="s">
        <v>1490</v>
      </c>
      <c r="P141" s="66" t="s">
        <v>948</v>
      </c>
    </row>
    <row r="142" spans="1:16" s="8" customFormat="1" ht="16.5" customHeight="1" x14ac:dyDescent="0.25">
      <c r="A142" s="83" t="s">
        <v>2337</v>
      </c>
      <c r="B142" s="205" t="s">
        <v>776</v>
      </c>
      <c r="C142" s="66" t="s">
        <v>2307</v>
      </c>
      <c r="D142" s="63">
        <v>280</v>
      </c>
      <c r="E142" s="141" t="s">
        <v>2318</v>
      </c>
      <c r="F142" s="187" t="s">
        <v>2319</v>
      </c>
      <c r="G142" s="232" t="s">
        <v>117</v>
      </c>
      <c r="H142" s="391" t="s">
        <v>2330</v>
      </c>
      <c r="I142" s="63" t="s">
        <v>2373</v>
      </c>
      <c r="J142" s="124" t="s">
        <v>2359</v>
      </c>
      <c r="K142" s="65" t="s">
        <v>2360</v>
      </c>
      <c r="L142" s="235" t="s">
        <v>2358</v>
      </c>
      <c r="M142" s="66" t="s">
        <v>2311</v>
      </c>
      <c r="N142" s="66" t="s">
        <v>2455</v>
      </c>
      <c r="O142" s="66" t="s">
        <v>1490</v>
      </c>
      <c r="P142" s="66" t="s">
        <v>948</v>
      </c>
    </row>
    <row r="143" spans="1:16" s="8" customFormat="1" ht="16.5" customHeight="1" x14ac:dyDescent="0.25">
      <c r="A143" s="217" t="s">
        <v>1163</v>
      </c>
      <c r="B143" s="218" t="s">
        <v>1025</v>
      </c>
      <c r="C143" s="209" t="s">
        <v>1148</v>
      </c>
      <c r="D143" s="210">
        <v>440</v>
      </c>
      <c r="E143" s="211" t="s">
        <v>1164</v>
      </c>
      <c r="F143" s="212" t="s">
        <v>461</v>
      </c>
      <c r="G143" s="213" t="s">
        <v>454</v>
      </c>
      <c r="H143" s="214">
        <v>89142</v>
      </c>
      <c r="I143" s="210" t="s">
        <v>1197</v>
      </c>
      <c r="J143" s="215" t="s">
        <v>1262</v>
      </c>
      <c r="K143" s="216" t="s">
        <v>1263</v>
      </c>
      <c r="L143" s="237" t="s">
        <v>1409</v>
      </c>
      <c r="M143" s="209" t="s">
        <v>2410</v>
      </c>
      <c r="N143" s="209" t="s">
        <v>55</v>
      </c>
      <c r="O143" s="209" t="s">
        <v>1</v>
      </c>
      <c r="P143" s="209" t="s">
        <v>948</v>
      </c>
    </row>
    <row r="144" spans="1:16" s="8" customFormat="1" ht="16.5" customHeight="1" x14ac:dyDescent="0.25">
      <c r="A144" s="81">
        <v>4022</v>
      </c>
      <c r="B144" s="171" t="s">
        <v>857</v>
      </c>
      <c r="C144" s="45" t="s">
        <v>906</v>
      </c>
      <c r="D144" s="41">
        <v>380</v>
      </c>
      <c r="E144" s="140" t="s">
        <v>518</v>
      </c>
      <c r="F144" s="140" t="s">
        <v>159</v>
      </c>
      <c r="G144" s="41" t="s">
        <v>109</v>
      </c>
      <c r="H144" s="62">
        <v>28227</v>
      </c>
      <c r="I144" s="41" t="s">
        <v>545</v>
      </c>
      <c r="J144" s="121" t="s">
        <v>1517</v>
      </c>
      <c r="K144" s="44" t="s">
        <v>1518</v>
      </c>
      <c r="L144" s="236" t="s">
        <v>1410</v>
      </c>
      <c r="M144" s="45" t="s">
        <v>1529</v>
      </c>
      <c r="N144" s="45" t="s">
        <v>2455</v>
      </c>
      <c r="O144" s="45" t="s">
        <v>1490</v>
      </c>
      <c r="P144" s="45" t="s">
        <v>948</v>
      </c>
    </row>
    <row r="145" spans="1:16" s="8" customFormat="1" ht="16.5" customHeight="1" x14ac:dyDescent="0.25">
      <c r="A145" s="81">
        <v>4041</v>
      </c>
      <c r="B145" s="171" t="s">
        <v>857</v>
      </c>
      <c r="C145" s="45" t="s">
        <v>826</v>
      </c>
      <c r="D145" s="41">
        <v>264</v>
      </c>
      <c r="E145" s="140" t="s">
        <v>827</v>
      </c>
      <c r="F145" s="140" t="s">
        <v>479</v>
      </c>
      <c r="G145" s="41" t="s">
        <v>102</v>
      </c>
      <c r="H145" s="62">
        <v>76011</v>
      </c>
      <c r="I145" s="41" t="s">
        <v>840</v>
      </c>
      <c r="J145" s="121" t="s">
        <v>828</v>
      </c>
      <c r="K145" s="44" t="s">
        <v>868</v>
      </c>
      <c r="L145" s="236" t="s">
        <v>1411</v>
      </c>
      <c r="M145" s="45" t="s">
        <v>1050</v>
      </c>
      <c r="N145" s="45" t="s">
        <v>32</v>
      </c>
      <c r="O145" s="45" t="s">
        <v>33</v>
      </c>
      <c r="P145" s="45" t="s">
        <v>948</v>
      </c>
    </row>
    <row r="146" spans="1:16" ht="16.5" customHeight="1" x14ac:dyDescent="0.2">
      <c r="A146" s="81">
        <v>4013</v>
      </c>
      <c r="B146" s="171" t="s">
        <v>857</v>
      </c>
      <c r="C146" s="45" t="s">
        <v>788</v>
      </c>
      <c r="D146" s="41">
        <v>300</v>
      </c>
      <c r="E146" s="140" t="s">
        <v>341</v>
      </c>
      <c r="F146" s="140" t="s">
        <v>473</v>
      </c>
      <c r="G146" s="41" t="s">
        <v>272</v>
      </c>
      <c r="H146" s="62">
        <v>98023</v>
      </c>
      <c r="I146" s="41" t="s">
        <v>343</v>
      </c>
      <c r="J146" s="121" t="s">
        <v>2478</v>
      </c>
      <c r="K146" s="44" t="s">
        <v>2479</v>
      </c>
      <c r="L146" s="236" t="s">
        <v>1412</v>
      </c>
      <c r="M146" s="45" t="s">
        <v>662</v>
      </c>
      <c r="N146" s="45" t="s">
        <v>0</v>
      </c>
      <c r="O146" s="45" t="s">
        <v>1490</v>
      </c>
      <c r="P146" s="45" t="s">
        <v>948</v>
      </c>
    </row>
    <row r="147" spans="1:16" s="8" customFormat="1" ht="16.5" customHeight="1" x14ac:dyDescent="0.25">
      <c r="A147" s="78">
        <v>1527</v>
      </c>
      <c r="B147" s="168" t="s">
        <v>199</v>
      </c>
      <c r="C147" s="35" t="s">
        <v>829</v>
      </c>
      <c r="D147" s="32">
        <v>428</v>
      </c>
      <c r="E147" s="133" t="s">
        <v>844</v>
      </c>
      <c r="F147" s="133" t="s">
        <v>830</v>
      </c>
      <c r="G147" s="32" t="s">
        <v>103</v>
      </c>
      <c r="H147" s="33">
        <v>85715</v>
      </c>
      <c r="I147" s="32" t="s">
        <v>841</v>
      </c>
      <c r="J147" s="119" t="s">
        <v>2062</v>
      </c>
      <c r="K147" s="34" t="s">
        <v>2063</v>
      </c>
      <c r="L147" s="234" t="s">
        <v>1413</v>
      </c>
      <c r="M147" s="35" t="s">
        <v>898</v>
      </c>
      <c r="N147" s="35" t="s">
        <v>53</v>
      </c>
      <c r="O147" s="35" t="s">
        <v>1490</v>
      </c>
      <c r="P147" s="35" t="s">
        <v>948</v>
      </c>
    </row>
    <row r="148" spans="1:16" ht="16.5" customHeight="1" x14ac:dyDescent="0.2">
      <c r="A148" s="81">
        <v>4029</v>
      </c>
      <c r="B148" s="171" t="s">
        <v>857</v>
      </c>
      <c r="C148" s="45" t="s">
        <v>679</v>
      </c>
      <c r="D148" s="41">
        <v>373</v>
      </c>
      <c r="E148" s="140" t="s">
        <v>2304</v>
      </c>
      <c r="F148" s="140" t="s">
        <v>678</v>
      </c>
      <c r="G148" s="41" t="s">
        <v>225</v>
      </c>
      <c r="H148" s="62">
        <v>97124</v>
      </c>
      <c r="I148" s="41" t="s">
        <v>711</v>
      </c>
      <c r="J148" s="121" t="s">
        <v>2459</v>
      </c>
      <c r="K148" s="44" t="s">
        <v>2460</v>
      </c>
      <c r="L148" s="236" t="s">
        <v>1414</v>
      </c>
      <c r="M148" s="45" t="s">
        <v>662</v>
      </c>
      <c r="N148" s="45" t="s">
        <v>0</v>
      </c>
      <c r="O148" s="45" t="s">
        <v>1490</v>
      </c>
      <c r="P148" s="45" t="s">
        <v>948</v>
      </c>
    </row>
    <row r="149" spans="1:16" ht="16.5" customHeight="1" x14ac:dyDescent="0.2">
      <c r="A149" s="78">
        <v>1510</v>
      </c>
      <c r="B149" s="168" t="s">
        <v>199</v>
      </c>
      <c r="C149" s="35" t="s">
        <v>1828</v>
      </c>
      <c r="D149" s="32">
        <f>60+60+60</f>
        <v>180</v>
      </c>
      <c r="E149" s="133" t="s">
        <v>1829</v>
      </c>
      <c r="F149" s="133" t="s">
        <v>1830</v>
      </c>
      <c r="G149" s="32" t="s">
        <v>108</v>
      </c>
      <c r="H149" s="33">
        <v>94102</v>
      </c>
      <c r="I149" s="32" t="s">
        <v>1836</v>
      </c>
      <c r="J149" s="119" t="s">
        <v>1883</v>
      </c>
      <c r="K149" s="34" t="s">
        <v>1884</v>
      </c>
      <c r="L149" s="234" t="s">
        <v>1839</v>
      </c>
      <c r="M149" s="35" t="s">
        <v>2428</v>
      </c>
      <c r="N149" s="35" t="s">
        <v>1028</v>
      </c>
      <c r="O149" s="35"/>
      <c r="P149" s="35" t="s">
        <v>14</v>
      </c>
    </row>
    <row r="150" spans="1:16" ht="16.5" customHeight="1" x14ac:dyDescent="0.2">
      <c r="A150" s="78" t="s">
        <v>204</v>
      </c>
      <c r="B150" s="168" t="s">
        <v>199</v>
      </c>
      <c r="C150" s="35" t="s">
        <v>789</v>
      </c>
      <c r="D150" s="32">
        <v>336</v>
      </c>
      <c r="E150" s="133" t="s">
        <v>196</v>
      </c>
      <c r="F150" s="133" t="s">
        <v>461</v>
      </c>
      <c r="G150" s="32" t="s">
        <v>454</v>
      </c>
      <c r="H150" s="33">
        <v>89115</v>
      </c>
      <c r="I150" s="32" t="s">
        <v>200</v>
      </c>
      <c r="J150" s="119"/>
      <c r="K150" s="34"/>
      <c r="L150" s="234" t="s">
        <v>1415</v>
      </c>
      <c r="M150" s="35" t="s">
        <v>2424</v>
      </c>
      <c r="N150" s="35" t="s">
        <v>55</v>
      </c>
      <c r="O150" s="35" t="s">
        <v>1</v>
      </c>
      <c r="P150" s="35" t="s">
        <v>948</v>
      </c>
    </row>
    <row r="151" spans="1:16" ht="16.5" customHeight="1" x14ac:dyDescent="0.2">
      <c r="A151" s="83" t="s">
        <v>978</v>
      </c>
      <c r="B151" s="205" t="s">
        <v>776</v>
      </c>
      <c r="C151" s="66" t="s">
        <v>971</v>
      </c>
      <c r="D151" s="63">
        <v>206</v>
      </c>
      <c r="E151" s="141" t="s">
        <v>972</v>
      </c>
      <c r="F151" s="141" t="s">
        <v>468</v>
      </c>
      <c r="G151" s="63" t="s">
        <v>109</v>
      </c>
      <c r="H151" s="64">
        <v>27609</v>
      </c>
      <c r="I151" s="63" t="s">
        <v>1016</v>
      </c>
      <c r="J151" s="124" t="s">
        <v>973</v>
      </c>
      <c r="K151" s="65" t="s">
        <v>974</v>
      </c>
      <c r="L151" s="235" t="s">
        <v>1416</v>
      </c>
      <c r="M151" s="66"/>
      <c r="N151" s="66" t="s">
        <v>2455</v>
      </c>
      <c r="O151" s="66" t="s">
        <v>1490</v>
      </c>
      <c r="P151" s="66" t="s">
        <v>948</v>
      </c>
    </row>
    <row r="152" spans="1:16" ht="16.5" customHeight="1" x14ac:dyDescent="0.2">
      <c r="A152" s="81">
        <v>4031</v>
      </c>
      <c r="B152" s="171" t="s">
        <v>857</v>
      </c>
      <c r="C152" s="45" t="s">
        <v>749</v>
      </c>
      <c r="D152" s="41">
        <v>390</v>
      </c>
      <c r="E152" s="140" t="s">
        <v>750</v>
      </c>
      <c r="F152" s="140" t="s">
        <v>666</v>
      </c>
      <c r="G152" s="41" t="s">
        <v>110</v>
      </c>
      <c r="H152" s="62">
        <v>33635</v>
      </c>
      <c r="I152" s="41" t="s">
        <v>752</v>
      </c>
      <c r="J152" s="121" t="s">
        <v>494</v>
      </c>
      <c r="K152" s="44" t="s">
        <v>495</v>
      </c>
      <c r="L152" s="236" t="s">
        <v>1417</v>
      </c>
      <c r="M152" s="45" t="s">
        <v>984</v>
      </c>
      <c r="N152" s="45" t="s">
        <v>1907</v>
      </c>
      <c r="O152" s="45" t="s">
        <v>33</v>
      </c>
      <c r="P152" s="45" t="s">
        <v>948</v>
      </c>
    </row>
    <row r="153" spans="1:16" ht="16.5" customHeight="1" x14ac:dyDescent="0.2">
      <c r="A153" s="81">
        <v>4016</v>
      </c>
      <c r="B153" s="171" t="s">
        <v>857</v>
      </c>
      <c r="C153" s="45" t="s">
        <v>1093</v>
      </c>
      <c r="D153" s="41">
        <v>397</v>
      </c>
      <c r="E153" s="140" t="s">
        <v>1117</v>
      </c>
      <c r="F153" s="140" t="s">
        <v>1099</v>
      </c>
      <c r="G153" s="41" t="s">
        <v>108</v>
      </c>
      <c r="H153" s="62">
        <v>91752</v>
      </c>
      <c r="I153" s="41" t="s">
        <v>1110</v>
      </c>
      <c r="J153" s="121" t="s">
        <v>1995</v>
      </c>
      <c r="K153" s="44" t="s">
        <v>1996</v>
      </c>
      <c r="L153" s="236" t="s">
        <v>1418</v>
      </c>
      <c r="M153" s="45" t="s">
        <v>2411</v>
      </c>
      <c r="N153" s="45" t="s">
        <v>38</v>
      </c>
      <c r="O153" s="45" t="s">
        <v>1</v>
      </c>
      <c r="P153" s="45" t="s">
        <v>14</v>
      </c>
    </row>
    <row r="154" spans="1:16" ht="16.5" customHeight="1" x14ac:dyDescent="0.2">
      <c r="A154" s="81">
        <v>4015</v>
      </c>
      <c r="B154" s="171" t="s">
        <v>857</v>
      </c>
      <c r="C154" s="45" t="s">
        <v>416</v>
      </c>
      <c r="D154" s="41">
        <v>304</v>
      </c>
      <c r="E154" s="140" t="s">
        <v>421</v>
      </c>
      <c r="F154" s="140" t="s">
        <v>456</v>
      </c>
      <c r="G154" s="41" t="s">
        <v>103</v>
      </c>
      <c r="H154" s="62">
        <v>85210</v>
      </c>
      <c r="I154" s="41" t="s">
        <v>425</v>
      </c>
      <c r="J154" s="121" t="s">
        <v>1984</v>
      </c>
      <c r="K154" s="44" t="s">
        <v>1985</v>
      </c>
      <c r="L154" s="236" t="s">
        <v>1419</v>
      </c>
      <c r="M154" s="45" t="s">
        <v>1999</v>
      </c>
      <c r="N154" s="45" t="s">
        <v>32</v>
      </c>
      <c r="O154" s="45" t="s">
        <v>33</v>
      </c>
      <c r="P154" s="45" t="s">
        <v>948</v>
      </c>
    </row>
    <row r="155" spans="1:16" ht="16.5" customHeight="1" x14ac:dyDescent="0.2">
      <c r="A155" s="14">
        <v>4018</v>
      </c>
      <c r="B155" s="171" t="s">
        <v>857</v>
      </c>
      <c r="C155" s="45" t="s">
        <v>790</v>
      </c>
      <c r="D155" s="41">
        <v>321</v>
      </c>
      <c r="E155" s="41" t="s">
        <v>489</v>
      </c>
      <c r="F155" s="135" t="s">
        <v>461</v>
      </c>
      <c r="G155" s="42" t="s">
        <v>454</v>
      </c>
      <c r="H155" s="43">
        <v>89121</v>
      </c>
      <c r="I155" s="41" t="s">
        <v>739</v>
      </c>
      <c r="J155" s="121" t="s">
        <v>1864</v>
      </c>
      <c r="K155" s="44" t="s">
        <v>1865</v>
      </c>
      <c r="L155" s="236" t="s">
        <v>1420</v>
      </c>
      <c r="M155" s="45" t="s">
        <v>2038</v>
      </c>
      <c r="N155" s="45" t="s">
        <v>55</v>
      </c>
      <c r="O155" s="45" t="s">
        <v>1</v>
      </c>
      <c r="P155" s="45" t="s">
        <v>948</v>
      </c>
    </row>
    <row r="156" spans="1:16" ht="16.5" customHeight="1" x14ac:dyDescent="0.2">
      <c r="A156" s="84" t="s">
        <v>774</v>
      </c>
      <c r="B156" s="170" t="s">
        <v>35</v>
      </c>
      <c r="C156" s="58" t="s">
        <v>773</v>
      </c>
      <c r="D156" s="55">
        <v>150</v>
      </c>
      <c r="E156" s="138" t="s">
        <v>799</v>
      </c>
      <c r="F156" s="138" t="s">
        <v>186</v>
      </c>
      <c r="G156" s="55" t="s">
        <v>103</v>
      </c>
      <c r="H156" s="56">
        <v>85014</v>
      </c>
      <c r="I156" s="55" t="s">
        <v>807</v>
      </c>
      <c r="J156" s="123" t="s">
        <v>1466</v>
      </c>
      <c r="K156" s="57" t="s">
        <v>1467</v>
      </c>
      <c r="L156" s="242" t="s">
        <v>1421</v>
      </c>
      <c r="M156" s="58" t="s">
        <v>1101</v>
      </c>
      <c r="N156" s="58" t="s">
        <v>53</v>
      </c>
      <c r="O156" s="58" t="s">
        <v>1490</v>
      </c>
      <c r="P156" s="58" t="s">
        <v>948</v>
      </c>
    </row>
    <row r="157" spans="1:16" ht="16.5" customHeight="1" x14ac:dyDescent="0.2">
      <c r="A157" s="83" t="s">
        <v>2338</v>
      </c>
      <c r="B157" s="205" t="s">
        <v>776</v>
      </c>
      <c r="C157" s="66" t="s">
        <v>2322</v>
      </c>
      <c r="D157" s="63">
        <v>276</v>
      </c>
      <c r="E157" s="141" t="s">
        <v>2320</v>
      </c>
      <c r="F157" s="141" t="s">
        <v>2321</v>
      </c>
      <c r="G157" s="63" t="s">
        <v>117</v>
      </c>
      <c r="H157" s="390" t="s">
        <v>2331</v>
      </c>
      <c r="I157" s="63" t="s">
        <v>2372</v>
      </c>
      <c r="J157" s="124" t="s">
        <v>2362</v>
      </c>
      <c r="K157" s="65" t="s">
        <v>2363</v>
      </c>
      <c r="L157" s="235" t="s">
        <v>2361</v>
      </c>
      <c r="M157" s="66" t="s">
        <v>2311</v>
      </c>
      <c r="N157" s="66" t="s">
        <v>2455</v>
      </c>
      <c r="O157" s="66" t="s">
        <v>1490</v>
      </c>
      <c r="P157" s="66" t="s">
        <v>948</v>
      </c>
    </row>
    <row r="158" spans="1:16" ht="16.5" customHeight="1" x14ac:dyDescent="0.2">
      <c r="A158" s="79">
        <v>339</v>
      </c>
      <c r="B158" s="169" t="s">
        <v>34</v>
      </c>
      <c r="C158" s="40" t="s">
        <v>6</v>
      </c>
      <c r="D158" s="36">
        <v>760</v>
      </c>
      <c r="E158" s="36" t="s">
        <v>5</v>
      </c>
      <c r="F158" s="134" t="s">
        <v>155</v>
      </c>
      <c r="G158" s="37" t="s">
        <v>156</v>
      </c>
      <c r="H158" s="38">
        <v>80239</v>
      </c>
      <c r="I158" s="36" t="s">
        <v>4</v>
      </c>
      <c r="J158" s="120" t="s">
        <v>21</v>
      </c>
      <c r="K158" s="39" t="s">
        <v>22</v>
      </c>
      <c r="L158" s="240" t="s">
        <v>1422</v>
      </c>
      <c r="M158" s="40" t="s">
        <v>20</v>
      </c>
      <c r="N158" s="40" t="s">
        <v>0</v>
      </c>
      <c r="O158" s="40" t="s">
        <v>1490</v>
      </c>
      <c r="P158" s="40" t="s">
        <v>14</v>
      </c>
    </row>
    <row r="159" spans="1:16" ht="16.5" customHeight="1" x14ac:dyDescent="0.2">
      <c r="A159" s="217" t="s">
        <v>1253</v>
      </c>
      <c r="B159" s="218" t="s">
        <v>1025</v>
      </c>
      <c r="C159" s="209" t="s">
        <v>1254</v>
      </c>
      <c r="D159" s="210">
        <v>296</v>
      </c>
      <c r="E159" s="211" t="s">
        <v>1258</v>
      </c>
      <c r="F159" s="212" t="s">
        <v>186</v>
      </c>
      <c r="G159" s="213" t="s">
        <v>103</v>
      </c>
      <c r="H159" s="214">
        <v>85051</v>
      </c>
      <c r="I159" s="210" t="s">
        <v>1488</v>
      </c>
      <c r="J159" s="215" t="s">
        <v>1870</v>
      </c>
      <c r="K159" s="216" t="s">
        <v>1871</v>
      </c>
      <c r="L159" s="237" t="s">
        <v>1841</v>
      </c>
      <c r="M159" s="209" t="s">
        <v>1101</v>
      </c>
      <c r="N159" s="209" t="s">
        <v>53</v>
      </c>
      <c r="O159" s="209" t="s">
        <v>1490</v>
      </c>
      <c r="P159" s="209" t="s">
        <v>948</v>
      </c>
    </row>
    <row r="160" spans="1:16" ht="16.5" customHeight="1" x14ac:dyDescent="0.2">
      <c r="A160" s="217" t="s">
        <v>1046</v>
      </c>
      <c r="B160" s="218" t="s">
        <v>1025</v>
      </c>
      <c r="C160" s="209" t="s">
        <v>1047</v>
      </c>
      <c r="D160" s="210">
        <v>240</v>
      </c>
      <c r="E160" s="211" t="s">
        <v>1048</v>
      </c>
      <c r="F160" s="212" t="s">
        <v>666</v>
      </c>
      <c r="G160" s="213" t="s">
        <v>110</v>
      </c>
      <c r="H160" s="214">
        <v>33647</v>
      </c>
      <c r="I160" s="210" t="s">
        <v>1066</v>
      </c>
      <c r="J160" s="215" t="s">
        <v>1285</v>
      </c>
      <c r="K160" s="216" t="s">
        <v>1286</v>
      </c>
      <c r="L160" s="237" t="s">
        <v>1423</v>
      </c>
      <c r="M160" s="209" t="s">
        <v>1270</v>
      </c>
      <c r="N160" s="209" t="s">
        <v>1907</v>
      </c>
      <c r="O160" s="209" t="s">
        <v>33</v>
      </c>
      <c r="P160" s="209" t="s">
        <v>948</v>
      </c>
    </row>
    <row r="161" spans="1:16" ht="16.5" customHeight="1" x14ac:dyDescent="0.2">
      <c r="A161" s="217" t="s">
        <v>1165</v>
      </c>
      <c r="B161" s="218" t="s">
        <v>1025</v>
      </c>
      <c r="C161" s="209" t="s">
        <v>1149</v>
      </c>
      <c r="D161" s="210">
        <v>352</v>
      </c>
      <c r="E161" s="211" t="s">
        <v>1166</v>
      </c>
      <c r="F161" s="212" t="s">
        <v>461</v>
      </c>
      <c r="G161" s="213" t="s">
        <v>454</v>
      </c>
      <c r="H161" s="214">
        <v>89121</v>
      </c>
      <c r="I161" s="210" t="s">
        <v>1201</v>
      </c>
      <c r="J161" s="215" t="s">
        <v>2441</v>
      </c>
      <c r="K161" s="216" t="s">
        <v>2442</v>
      </c>
      <c r="L161" s="237" t="s">
        <v>1424</v>
      </c>
      <c r="M161" s="209" t="s">
        <v>2410</v>
      </c>
      <c r="N161" s="209" t="s">
        <v>55</v>
      </c>
      <c r="O161" s="209" t="s">
        <v>1</v>
      </c>
      <c r="P161" s="209" t="s">
        <v>948</v>
      </c>
    </row>
    <row r="162" spans="1:16" ht="16.5" customHeight="1" x14ac:dyDescent="0.2">
      <c r="A162" s="81">
        <v>4057</v>
      </c>
      <c r="B162" s="171" t="s">
        <v>857</v>
      </c>
      <c r="C162" s="45" t="s">
        <v>1000</v>
      </c>
      <c r="D162" s="41">
        <v>352</v>
      </c>
      <c r="E162" s="140" t="s">
        <v>1018</v>
      </c>
      <c r="F162" s="140" t="s">
        <v>235</v>
      </c>
      <c r="G162" s="41" t="s">
        <v>110</v>
      </c>
      <c r="H162" s="62">
        <v>32256</v>
      </c>
      <c r="I162" s="41" t="s">
        <v>1017</v>
      </c>
      <c r="J162" s="121" t="s">
        <v>1462</v>
      </c>
      <c r="K162" s="44" t="s">
        <v>1463</v>
      </c>
      <c r="L162" s="236" t="s">
        <v>1425</v>
      </c>
      <c r="M162" s="45" t="s">
        <v>1155</v>
      </c>
      <c r="N162" s="45" t="s">
        <v>1907</v>
      </c>
      <c r="O162" s="45" t="s">
        <v>33</v>
      </c>
      <c r="P162" s="45" t="s">
        <v>948</v>
      </c>
    </row>
    <row r="163" spans="1:16" ht="16.5" customHeight="1" x14ac:dyDescent="0.2">
      <c r="A163" s="78" t="s">
        <v>182</v>
      </c>
      <c r="B163" s="168" t="s">
        <v>199</v>
      </c>
      <c r="C163" s="35" t="s">
        <v>791</v>
      </c>
      <c r="D163" s="32">
        <v>352</v>
      </c>
      <c r="E163" s="133" t="s">
        <v>183</v>
      </c>
      <c r="F163" s="133" t="s">
        <v>469</v>
      </c>
      <c r="G163" s="32" t="s">
        <v>110</v>
      </c>
      <c r="H163" s="33">
        <v>33566</v>
      </c>
      <c r="I163" s="32" t="s">
        <v>187</v>
      </c>
      <c r="J163" s="119" t="s">
        <v>1223</v>
      </c>
      <c r="K163" s="34" t="s">
        <v>1224</v>
      </c>
      <c r="L163" s="234" t="s">
        <v>1426</v>
      </c>
      <c r="M163" s="35" t="s">
        <v>496</v>
      </c>
      <c r="N163" s="35" t="s">
        <v>1907</v>
      </c>
      <c r="O163" s="35" t="s">
        <v>33</v>
      </c>
      <c r="P163" s="35" t="s">
        <v>948</v>
      </c>
    </row>
    <row r="164" spans="1:16" ht="16.5" customHeight="1" x14ac:dyDescent="0.2">
      <c r="A164" s="15" t="s">
        <v>23</v>
      </c>
      <c r="B164" s="170" t="s">
        <v>35</v>
      </c>
      <c r="C164" s="58" t="s">
        <v>3</v>
      </c>
      <c r="D164" s="55">
        <v>500</v>
      </c>
      <c r="E164" s="138" t="s">
        <v>18</v>
      </c>
      <c r="F164" s="138" t="s">
        <v>476</v>
      </c>
      <c r="G164" s="55" t="s">
        <v>108</v>
      </c>
      <c r="H164" s="56">
        <v>92705</v>
      </c>
      <c r="I164" s="55" t="s">
        <v>2</v>
      </c>
      <c r="J164" s="123" t="s">
        <v>359</v>
      </c>
      <c r="K164" s="57" t="s">
        <v>360</v>
      </c>
      <c r="L164" s="242" t="s">
        <v>1427</v>
      </c>
      <c r="M164" s="58" t="s">
        <v>415</v>
      </c>
      <c r="N164" s="58" t="s">
        <v>38</v>
      </c>
      <c r="O164" s="58" t="s">
        <v>1</v>
      </c>
      <c r="P164" s="58" t="s">
        <v>14</v>
      </c>
    </row>
    <row r="165" spans="1:16" ht="16.5" customHeight="1" x14ac:dyDescent="0.2">
      <c r="A165" s="12">
        <v>382</v>
      </c>
      <c r="B165" s="169" t="s">
        <v>34</v>
      </c>
      <c r="C165" s="40" t="s">
        <v>172</v>
      </c>
      <c r="D165" s="36">
        <v>48</v>
      </c>
      <c r="E165" s="139" t="s">
        <v>173</v>
      </c>
      <c r="F165" s="139" t="s">
        <v>477</v>
      </c>
      <c r="G165" s="36" t="s">
        <v>453</v>
      </c>
      <c r="H165" s="61">
        <v>66112</v>
      </c>
      <c r="I165" s="36" t="s">
        <v>174</v>
      </c>
      <c r="J165" s="120" t="s">
        <v>2486</v>
      </c>
      <c r="K165" s="39" t="s">
        <v>2487</v>
      </c>
      <c r="L165" s="240" t="s">
        <v>1428</v>
      </c>
      <c r="M165" s="40" t="s">
        <v>500</v>
      </c>
      <c r="N165" s="40" t="s">
        <v>0</v>
      </c>
      <c r="O165" s="40" t="s">
        <v>1490</v>
      </c>
      <c r="P165" s="40" t="s">
        <v>14</v>
      </c>
    </row>
    <row r="166" spans="1:16" ht="16.5" customHeight="1" x14ac:dyDescent="0.2">
      <c r="A166" s="81">
        <v>4045</v>
      </c>
      <c r="B166" s="171" t="s">
        <v>857</v>
      </c>
      <c r="C166" s="45" t="s">
        <v>899</v>
      </c>
      <c r="D166" s="41">
        <v>400</v>
      </c>
      <c r="E166" s="140" t="s">
        <v>900</v>
      </c>
      <c r="F166" s="140" t="s">
        <v>897</v>
      </c>
      <c r="G166" s="41" t="s">
        <v>100</v>
      </c>
      <c r="H166" s="62">
        <v>30281</v>
      </c>
      <c r="I166" s="41" t="s">
        <v>903</v>
      </c>
      <c r="J166" s="121" t="s">
        <v>1034</v>
      </c>
      <c r="K166" s="44" t="s">
        <v>1035</v>
      </c>
      <c r="L166" s="236" t="s">
        <v>1429</v>
      </c>
      <c r="M166" s="45" t="s">
        <v>546</v>
      </c>
      <c r="N166" s="45" t="s">
        <v>1491</v>
      </c>
      <c r="O166" s="45" t="s">
        <v>33</v>
      </c>
      <c r="P166" s="45" t="s">
        <v>948</v>
      </c>
    </row>
    <row r="167" spans="1:16" ht="16.5" customHeight="1" x14ac:dyDescent="0.2">
      <c r="A167" s="83" t="s">
        <v>1185</v>
      </c>
      <c r="B167" s="205" t="s">
        <v>776</v>
      </c>
      <c r="C167" s="66" t="s">
        <v>1198</v>
      </c>
      <c r="D167" s="63">
        <v>355</v>
      </c>
      <c r="E167" s="141" t="s">
        <v>1176</v>
      </c>
      <c r="F167" s="141" t="s">
        <v>157</v>
      </c>
      <c r="G167" s="63" t="s">
        <v>156</v>
      </c>
      <c r="H167" s="64">
        <v>80232</v>
      </c>
      <c r="I167" s="63" t="s">
        <v>1194</v>
      </c>
      <c r="J167" s="124" t="s">
        <v>907</v>
      </c>
      <c r="K167" s="65" t="s">
        <v>908</v>
      </c>
      <c r="L167" s="235" t="s">
        <v>1430</v>
      </c>
      <c r="M167" s="66" t="s">
        <v>20</v>
      </c>
      <c r="N167" s="66" t="s">
        <v>0</v>
      </c>
      <c r="O167" s="66" t="s">
        <v>1490</v>
      </c>
      <c r="P167" s="66" t="s">
        <v>948</v>
      </c>
    </row>
    <row r="168" spans="1:16" ht="16.5" customHeight="1" x14ac:dyDescent="0.2">
      <c r="A168" s="83" t="s">
        <v>1186</v>
      </c>
      <c r="B168" s="205" t="s">
        <v>776</v>
      </c>
      <c r="C168" s="66" t="s">
        <v>1199</v>
      </c>
      <c r="D168" s="63">
        <v>253</v>
      </c>
      <c r="E168" s="141" t="s">
        <v>1176</v>
      </c>
      <c r="F168" s="141" t="s">
        <v>157</v>
      </c>
      <c r="G168" s="63" t="s">
        <v>156</v>
      </c>
      <c r="H168" s="64">
        <v>80232</v>
      </c>
      <c r="I168" s="63" t="s">
        <v>1194</v>
      </c>
      <c r="J168" s="124" t="s">
        <v>907</v>
      </c>
      <c r="K168" s="65" t="s">
        <v>908</v>
      </c>
      <c r="L168" s="235" t="s">
        <v>1430</v>
      </c>
      <c r="M168" s="66" t="s">
        <v>20</v>
      </c>
      <c r="N168" s="66" t="s">
        <v>0</v>
      </c>
      <c r="O168" s="66" t="s">
        <v>1490</v>
      </c>
      <c r="P168" s="66" t="s">
        <v>948</v>
      </c>
    </row>
    <row r="169" spans="1:16" ht="16.5" customHeight="1" x14ac:dyDescent="0.2">
      <c r="A169" s="78" t="s">
        <v>419</v>
      </c>
      <c r="B169" s="168" t="s">
        <v>199</v>
      </c>
      <c r="C169" s="35" t="s">
        <v>417</v>
      </c>
      <c r="D169" s="32">
        <v>300</v>
      </c>
      <c r="E169" s="133" t="s">
        <v>420</v>
      </c>
      <c r="F169" s="133" t="s">
        <v>478</v>
      </c>
      <c r="G169" s="32" t="s">
        <v>110</v>
      </c>
      <c r="H169" s="33">
        <v>34116</v>
      </c>
      <c r="I169" s="32" t="s">
        <v>418</v>
      </c>
      <c r="J169" s="119" t="s">
        <v>1872</v>
      </c>
      <c r="K169" s="34" t="s">
        <v>1873</v>
      </c>
      <c r="L169" s="234" t="s">
        <v>1431</v>
      </c>
      <c r="M169" s="35" t="s">
        <v>984</v>
      </c>
      <c r="N169" s="35" t="s">
        <v>1907</v>
      </c>
      <c r="O169" s="35" t="s">
        <v>33</v>
      </c>
      <c r="P169" s="35" t="s">
        <v>948</v>
      </c>
    </row>
    <row r="170" spans="1:16" ht="16.5" customHeight="1" x14ac:dyDescent="0.2">
      <c r="A170" s="78" t="s">
        <v>864</v>
      </c>
      <c r="B170" s="168" t="s">
        <v>199</v>
      </c>
      <c r="C170" s="35" t="s">
        <v>861</v>
      </c>
      <c r="D170" s="32">
        <v>405</v>
      </c>
      <c r="E170" s="133" t="s">
        <v>863</v>
      </c>
      <c r="F170" s="133" t="s">
        <v>235</v>
      </c>
      <c r="G170" s="32" t="s">
        <v>110</v>
      </c>
      <c r="H170" s="33">
        <v>32244</v>
      </c>
      <c r="I170" s="32" t="s">
        <v>865</v>
      </c>
      <c r="J170" s="119" t="s">
        <v>1177</v>
      </c>
      <c r="K170" s="34" t="s">
        <v>1178</v>
      </c>
      <c r="L170" s="234" t="s">
        <v>1432</v>
      </c>
      <c r="M170" s="35" t="s">
        <v>1155</v>
      </c>
      <c r="N170" s="35" t="s">
        <v>1907</v>
      </c>
      <c r="O170" s="35" t="s">
        <v>33</v>
      </c>
      <c r="P170" s="35" t="s">
        <v>948</v>
      </c>
    </row>
    <row r="171" spans="1:16" ht="16.5" customHeight="1" x14ac:dyDescent="0.2">
      <c r="A171" s="81">
        <v>4001</v>
      </c>
      <c r="B171" s="171" t="s">
        <v>857</v>
      </c>
      <c r="C171" s="45" t="s">
        <v>197</v>
      </c>
      <c r="D171" s="41">
        <v>200</v>
      </c>
      <c r="E171" s="140" t="s">
        <v>198</v>
      </c>
      <c r="F171" s="140" t="s">
        <v>479</v>
      </c>
      <c r="G171" s="41" t="s">
        <v>102</v>
      </c>
      <c r="H171" s="62">
        <v>76006</v>
      </c>
      <c r="I171" s="41" t="s">
        <v>201</v>
      </c>
      <c r="J171" s="121" t="s">
        <v>1082</v>
      </c>
      <c r="K171" s="44" t="s">
        <v>1083</v>
      </c>
      <c r="L171" s="236" t="s">
        <v>1433</v>
      </c>
      <c r="M171" s="45" t="s">
        <v>1050</v>
      </c>
      <c r="N171" s="45" t="s">
        <v>32</v>
      </c>
      <c r="O171" s="45" t="s">
        <v>33</v>
      </c>
      <c r="P171" s="45" t="s">
        <v>948</v>
      </c>
    </row>
    <row r="172" spans="1:16" ht="16.5" customHeight="1" x14ac:dyDescent="0.2">
      <c r="A172" s="78">
        <v>1525</v>
      </c>
      <c r="B172" s="168" t="s">
        <v>199</v>
      </c>
      <c r="C172" s="35" t="s">
        <v>695</v>
      </c>
      <c r="D172" s="32">
        <v>330</v>
      </c>
      <c r="E172" s="133" t="s">
        <v>696</v>
      </c>
      <c r="F172" s="133" t="s">
        <v>159</v>
      </c>
      <c r="G172" s="32" t="s">
        <v>109</v>
      </c>
      <c r="H172" s="33">
        <v>28212</v>
      </c>
      <c r="I172" s="32" t="s">
        <v>772</v>
      </c>
      <c r="J172" s="119" t="s">
        <v>1053</v>
      </c>
      <c r="K172" s="34" t="s">
        <v>1054</v>
      </c>
      <c r="L172" s="234" t="s">
        <v>1434</v>
      </c>
      <c r="M172" s="35" t="s">
        <v>1529</v>
      </c>
      <c r="N172" s="35" t="s">
        <v>2455</v>
      </c>
      <c r="O172" s="35" t="s">
        <v>1490</v>
      </c>
      <c r="P172" s="35" t="s">
        <v>948</v>
      </c>
    </row>
    <row r="173" spans="1:16" ht="15.75" x14ac:dyDescent="0.2">
      <c r="A173" s="12">
        <v>383</v>
      </c>
      <c r="B173" s="169" t="s">
        <v>34</v>
      </c>
      <c r="C173" s="40" t="s">
        <v>169</v>
      </c>
      <c r="D173" s="36">
        <v>48</v>
      </c>
      <c r="E173" s="139" t="s">
        <v>170</v>
      </c>
      <c r="F173" s="139" t="s">
        <v>474</v>
      </c>
      <c r="G173" s="36" t="s">
        <v>453</v>
      </c>
      <c r="H173" s="61">
        <v>66217</v>
      </c>
      <c r="I173" s="36" t="s">
        <v>171</v>
      </c>
      <c r="J173" s="120" t="s">
        <v>2486</v>
      </c>
      <c r="K173" s="39" t="s">
        <v>2487</v>
      </c>
      <c r="L173" s="240"/>
      <c r="M173" s="40" t="s">
        <v>500</v>
      </c>
      <c r="N173" s="40" t="s">
        <v>0</v>
      </c>
      <c r="O173" s="40" t="s">
        <v>1490</v>
      </c>
      <c r="P173" s="40" t="s">
        <v>14</v>
      </c>
    </row>
    <row r="174" spans="1:16" ht="15.75" x14ac:dyDescent="0.25">
      <c r="A174" s="103">
        <f>COUNT(D4:D173)-1</f>
        <v>169</v>
      </c>
      <c r="B174" s="103"/>
      <c r="C174" s="86"/>
      <c r="D174" s="69">
        <f>SUM(D4:D173)</f>
        <v>58979</v>
      </c>
      <c r="E174" s="87"/>
      <c r="F174" s="86"/>
      <c r="G174" s="86"/>
      <c r="H174" s="86"/>
      <c r="I174" s="11"/>
      <c r="J174" s="86"/>
      <c r="K174" s="85"/>
      <c r="L174" s="85"/>
      <c r="M174" s="86"/>
      <c r="N174" s="86"/>
      <c r="O174" s="86"/>
      <c r="P174" s="86"/>
    </row>
    <row r="175" spans="1:16" ht="16.5" thickBot="1" x14ac:dyDescent="0.3">
      <c r="A175" s="85"/>
      <c r="B175" s="85"/>
      <c r="F175" s="396"/>
      <c r="G175" s="396"/>
      <c r="H175" s="396"/>
      <c r="I175" s="11"/>
      <c r="J175" s="86"/>
      <c r="K175" s="85"/>
      <c r="L175" s="85"/>
      <c r="M175" s="11"/>
      <c r="N175" s="86"/>
      <c r="O175" s="86"/>
      <c r="P175" s="86"/>
    </row>
    <row r="176" spans="1:16" ht="15.75" x14ac:dyDescent="0.25">
      <c r="A176" s="85"/>
      <c r="B176" s="85"/>
      <c r="C176" s="9" t="s">
        <v>411</v>
      </c>
      <c r="D176" s="157"/>
      <c r="E176" s="86"/>
      <c r="F176" s="173" t="s">
        <v>848</v>
      </c>
      <c r="G176" s="200" t="s">
        <v>847</v>
      </c>
      <c r="H176" s="175" t="s">
        <v>859</v>
      </c>
      <c r="I176" s="11"/>
      <c r="J176" s="86"/>
      <c r="K176" s="85"/>
      <c r="L176" s="85"/>
      <c r="M176" s="11"/>
      <c r="N176" s="11"/>
      <c r="O176" s="11"/>
      <c r="P176" s="11"/>
    </row>
    <row r="177" spans="1:16" ht="15.75" x14ac:dyDescent="0.25">
      <c r="A177" s="85"/>
      <c r="B177" s="85"/>
      <c r="C177" s="155" t="s">
        <v>765</v>
      </c>
      <c r="D177" s="86"/>
      <c r="E177" s="158" t="s">
        <v>492</v>
      </c>
      <c r="F177" s="176" t="s">
        <v>34</v>
      </c>
      <c r="G177" s="177">
        <f>+D47+D158+D165+D173</f>
        <v>928</v>
      </c>
      <c r="H177" s="178"/>
      <c r="I177" s="11"/>
      <c r="J177" s="86"/>
      <c r="K177" s="85"/>
      <c r="L177" s="85"/>
      <c r="M177" s="11"/>
      <c r="N177" s="11"/>
      <c r="O177" s="11"/>
      <c r="P177" s="11"/>
    </row>
    <row r="178" spans="1:16" ht="15.75" x14ac:dyDescent="0.25">
      <c r="A178" s="85"/>
      <c r="B178" s="85"/>
      <c r="C178" s="155" t="s">
        <v>2470</v>
      </c>
      <c r="D178" s="86"/>
      <c r="E178" s="158" t="s">
        <v>2036</v>
      </c>
      <c r="F178" s="176" t="s">
        <v>1059</v>
      </c>
      <c r="G178" s="177">
        <f>+D108</f>
        <v>269</v>
      </c>
      <c r="H178" s="252"/>
      <c r="I178" s="11"/>
      <c r="J178" s="86"/>
      <c r="K178" s="85"/>
      <c r="L178" s="85"/>
      <c r="M178" s="11"/>
      <c r="N178" s="11"/>
      <c r="O178" s="11"/>
      <c r="P178" s="11"/>
    </row>
    <row r="179" spans="1:16" ht="15.75" x14ac:dyDescent="0.25">
      <c r="A179" s="85"/>
      <c r="B179" s="85"/>
      <c r="C179" s="155" t="s">
        <v>2025</v>
      </c>
      <c r="D179" s="86"/>
      <c r="E179" s="158" t="s">
        <v>1094</v>
      </c>
      <c r="F179" s="176" t="s">
        <v>35</v>
      </c>
      <c r="G179" s="177">
        <f>+D20+D22+D70+D78+D95+D137+D156+D164</f>
        <v>1438</v>
      </c>
      <c r="H179" s="179"/>
      <c r="I179" s="11"/>
      <c r="J179" s="86"/>
      <c r="K179" s="85"/>
      <c r="L179" s="85"/>
      <c r="M179" s="86"/>
      <c r="N179" s="11"/>
      <c r="O179" s="11"/>
      <c r="P179" s="11"/>
    </row>
    <row r="180" spans="1:16" ht="15.75" x14ac:dyDescent="0.25">
      <c r="A180" s="85"/>
      <c r="B180" s="85"/>
      <c r="C180" s="155" t="s">
        <v>2464</v>
      </c>
      <c r="D180" s="86"/>
      <c r="E180" s="158" t="s">
        <v>1983</v>
      </c>
      <c r="F180" s="176" t="s">
        <v>2303</v>
      </c>
      <c r="G180" s="177">
        <f>+D82+D88+D121+D131</f>
        <v>2114</v>
      </c>
      <c r="H180" s="180"/>
      <c r="I180" s="11"/>
      <c r="J180" s="86"/>
      <c r="K180" s="85"/>
      <c r="L180" s="85"/>
      <c r="M180" s="86"/>
      <c r="N180" s="86"/>
      <c r="O180" s="86"/>
      <c r="P180" s="86"/>
    </row>
    <row r="181" spans="1:16" ht="15.75" x14ac:dyDescent="0.25">
      <c r="A181" s="85"/>
      <c r="B181" s="85"/>
      <c r="C181" s="155" t="s">
        <v>2027</v>
      </c>
      <c r="D181" s="86"/>
      <c r="E181" s="158" t="s">
        <v>426</v>
      </c>
      <c r="F181" s="176" t="s">
        <v>857</v>
      </c>
      <c r="G181" s="177">
        <f>+D6+D7+D114+D16+D17+D18+D25+D30+D31+D32+D33+D34+D35+D36+D37+D40+D41+D42+D43+D49+D53+D54+D56+D58+D62+D67+D68+D72+D74+D76+D80+D85+D90+D93+D104+D107+D109+D111+D115+D120+D123+D126+D127+D135+D136+D144+D145+D146+D148+D152+D153+D154+D155+D162+D166+D171</f>
        <v>20632</v>
      </c>
      <c r="H181" s="181"/>
      <c r="I181" s="11"/>
      <c r="J181" s="86"/>
      <c r="K181" s="85"/>
      <c r="L181" s="85"/>
      <c r="M181" s="86"/>
      <c r="N181" s="86"/>
      <c r="O181" s="86"/>
      <c r="P181" s="86"/>
    </row>
    <row r="182" spans="1:16" ht="15.75" x14ac:dyDescent="0.25">
      <c r="A182" s="85"/>
      <c r="B182" s="85"/>
      <c r="C182" s="155" t="s">
        <v>2026</v>
      </c>
      <c r="D182" s="86"/>
      <c r="E182" s="158" t="s">
        <v>1020</v>
      </c>
      <c r="F182" s="176" t="s">
        <v>1025</v>
      </c>
      <c r="G182" s="177">
        <f>+D9+D14+D12+D13+D15+D26+D28+D44+D51+D55+D57+D64+D65+D66+D69+D73+D77+D83+D84+D92+D96+D102+D106+D112+D124+D128+D130+D134+D143+D159+D160+D161</f>
        <v>10822</v>
      </c>
      <c r="H182" s="219"/>
      <c r="I182" s="11"/>
      <c r="J182" s="86"/>
      <c r="K182" s="85"/>
      <c r="L182" s="85"/>
      <c r="M182" s="86"/>
      <c r="N182" s="86"/>
      <c r="O182" s="86"/>
      <c r="P182" s="86"/>
    </row>
    <row r="183" spans="1:16" ht="15.75" x14ac:dyDescent="0.25">
      <c r="A183" s="85"/>
      <c r="B183" s="85"/>
      <c r="C183" s="155" t="s">
        <v>2471</v>
      </c>
      <c r="D183" s="86"/>
      <c r="E183" s="158" t="s">
        <v>901</v>
      </c>
      <c r="F183" s="176" t="s">
        <v>1502</v>
      </c>
      <c r="G183" s="177">
        <f>+D91+D119</f>
        <v>764</v>
      </c>
      <c r="H183" s="329"/>
      <c r="I183" s="11"/>
      <c r="J183" s="86"/>
      <c r="K183" s="85"/>
      <c r="L183" s="85"/>
      <c r="M183" s="86"/>
      <c r="N183" s="86"/>
      <c r="O183" s="86"/>
      <c r="P183" s="86"/>
    </row>
    <row r="184" spans="1:16" ht="15.75" x14ac:dyDescent="0.25">
      <c r="A184" s="85"/>
      <c r="B184" s="85"/>
      <c r="C184" s="155" t="s">
        <v>2465</v>
      </c>
      <c r="D184" s="86"/>
      <c r="E184" s="158" t="s">
        <v>2429</v>
      </c>
      <c r="F184" s="176" t="s">
        <v>1100</v>
      </c>
      <c r="G184" s="177">
        <f>+D132+D133</f>
        <v>348</v>
      </c>
      <c r="H184" s="220"/>
      <c r="I184" s="11"/>
      <c r="J184" s="86"/>
      <c r="K184" s="85"/>
      <c r="L184" s="85"/>
      <c r="M184" s="86"/>
      <c r="N184" s="86"/>
      <c r="O184" s="86"/>
      <c r="P184" s="86"/>
    </row>
    <row r="185" spans="1:16" ht="15.75" x14ac:dyDescent="0.25">
      <c r="A185" s="85"/>
      <c r="B185" s="85"/>
      <c r="C185" s="155" t="s">
        <v>1297</v>
      </c>
      <c r="D185" s="86"/>
      <c r="E185" s="158" t="s">
        <v>481</v>
      </c>
      <c r="F185" s="176" t="s">
        <v>1618</v>
      </c>
      <c r="G185" s="177">
        <f>+D19+D21</f>
        <v>412</v>
      </c>
      <c r="H185" s="322"/>
      <c r="I185" s="11"/>
      <c r="J185" s="86"/>
      <c r="K185" s="85"/>
      <c r="L185" s="85"/>
      <c r="M185" s="86"/>
      <c r="N185" s="86"/>
      <c r="O185" s="86"/>
      <c r="P185" s="86"/>
    </row>
    <row r="186" spans="1:16" ht="15.75" x14ac:dyDescent="0.25">
      <c r="A186" s="85"/>
      <c r="B186" s="85"/>
      <c r="C186" s="155" t="s">
        <v>2024</v>
      </c>
      <c r="D186" s="86"/>
      <c r="E186" s="158" t="s">
        <v>361</v>
      </c>
      <c r="F186" s="176" t="s">
        <v>199</v>
      </c>
      <c r="G186" s="177">
        <f>+D4+D23+D24+D46+D48+D50+D52+D60+D63+D87+D100+D101+D105+D113+D118+D122+D129+D139+D140+D147+D149+D150+D163+D169+D170+D172</f>
        <v>9639</v>
      </c>
      <c r="H186" s="182"/>
      <c r="I186" s="11"/>
      <c r="J186" s="86"/>
      <c r="K186" s="85"/>
      <c r="L186" s="85"/>
      <c r="M186" s="86"/>
      <c r="N186" s="86"/>
      <c r="O186" s="86"/>
      <c r="P186" s="86"/>
    </row>
    <row r="187" spans="1:16" ht="16.5" thickBot="1" x14ac:dyDescent="0.3">
      <c r="A187" s="85"/>
      <c r="B187" s="85"/>
      <c r="C187" s="155" t="s">
        <v>1126</v>
      </c>
      <c r="D187" s="86"/>
      <c r="E187" s="158" t="s">
        <v>499</v>
      </c>
      <c r="F187" s="176" t="s">
        <v>776</v>
      </c>
      <c r="G187" s="177">
        <f>+D5+D8+D10+D11+D27+D29+D38+D39+D45+D59+D71+D75+D79+D81+D86+D89+D94+D97+D98+D99+D103+D61+D116+D117+D110+D125+D138+D141+D142+D151+D157+D167+D168</f>
        <v>11613</v>
      </c>
      <c r="H187" s="183"/>
      <c r="I187" s="11"/>
      <c r="J187" s="86"/>
      <c r="K187" s="85"/>
      <c r="L187" s="85"/>
      <c r="M187" s="86"/>
      <c r="N187" s="86"/>
      <c r="O187" s="86"/>
      <c r="P187" s="86"/>
    </row>
    <row r="188" spans="1:16" ht="16.5" thickBot="1" x14ac:dyDescent="0.3">
      <c r="A188" s="85"/>
      <c r="B188" s="85"/>
      <c r="C188" s="155" t="s">
        <v>2461</v>
      </c>
      <c r="D188" s="86"/>
      <c r="E188" s="158" t="s">
        <v>985</v>
      </c>
      <c r="F188" s="197" t="s">
        <v>846</v>
      </c>
      <c r="G188" s="198">
        <f>SUM(G177:G187)</f>
        <v>58979</v>
      </c>
      <c r="H188" s="184"/>
      <c r="I188" s="11"/>
      <c r="J188" s="86"/>
      <c r="K188" s="85"/>
      <c r="L188" s="85"/>
      <c r="M188" s="86"/>
      <c r="N188" s="86"/>
      <c r="O188" s="86"/>
      <c r="P188" s="86"/>
    </row>
    <row r="189" spans="1:16" ht="15.75" x14ac:dyDescent="0.25">
      <c r="A189" s="85"/>
      <c r="B189" s="85"/>
      <c r="C189" s="155" t="s">
        <v>2466</v>
      </c>
      <c r="D189" s="86"/>
      <c r="E189" s="158" t="s">
        <v>917</v>
      </c>
      <c r="F189" s="86"/>
      <c r="G189" s="86"/>
      <c r="H189" s="86"/>
      <c r="I189" s="11"/>
      <c r="J189" s="86"/>
      <c r="K189" s="85"/>
      <c r="L189" s="85"/>
      <c r="M189" s="86"/>
      <c r="N189" s="86"/>
      <c r="O189" s="86"/>
      <c r="P189" s="86"/>
    </row>
    <row r="190" spans="1:16" ht="15.75" x14ac:dyDescent="0.25">
      <c r="A190" s="85"/>
      <c r="B190" s="85"/>
      <c r="C190" s="155" t="s">
        <v>2009</v>
      </c>
      <c r="D190" s="86"/>
      <c r="E190" s="158" t="s">
        <v>1154</v>
      </c>
      <c r="F190" s="86"/>
      <c r="G190" s="86"/>
      <c r="H190" s="86"/>
      <c r="I190" s="11"/>
      <c r="J190" s="86"/>
      <c r="K190" s="85"/>
      <c r="L190" s="85"/>
      <c r="M190" s="86"/>
      <c r="N190" s="86"/>
      <c r="O190" s="86"/>
      <c r="P190" s="86"/>
    </row>
    <row r="191" spans="1:16" ht="15.75" x14ac:dyDescent="0.25">
      <c r="A191" s="85"/>
      <c r="B191" s="85"/>
      <c r="C191" s="155" t="s">
        <v>2008</v>
      </c>
      <c r="D191" s="86"/>
      <c r="E191" s="158" t="s">
        <v>1021</v>
      </c>
      <c r="F191" s="86"/>
      <c r="G191" s="86"/>
      <c r="H191" s="86"/>
      <c r="I191" s="11"/>
      <c r="J191" s="86"/>
      <c r="K191" s="85"/>
      <c r="L191" s="85"/>
      <c r="M191" s="86"/>
      <c r="N191" s="86"/>
      <c r="O191" s="86"/>
      <c r="P191" s="86"/>
    </row>
    <row r="192" spans="1:16" ht="15.75" x14ac:dyDescent="0.25">
      <c r="A192" s="85"/>
      <c r="B192" s="85"/>
      <c r="C192" s="155" t="s">
        <v>1840</v>
      </c>
      <c r="D192" s="86"/>
      <c r="E192" s="158" t="s">
        <v>1124</v>
      </c>
      <c r="F192" s="86"/>
      <c r="G192" s="86"/>
      <c r="H192" s="86"/>
      <c r="I192" s="11"/>
      <c r="J192" s="86"/>
      <c r="K192" s="85"/>
      <c r="L192" s="85"/>
      <c r="M192" s="86"/>
      <c r="N192" s="11"/>
      <c r="O192" s="11"/>
      <c r="P192" s="11"/>
    </row>
    <row r="193" spans="1:16" ht="15.75" x14ac:dyDescent="0.25">
      <c r="A193" s="85"/>
      <c r="B193" s="85"/>
      <c r="C193" s="155" t="s">
        <v>1183</v>
      </c>
      <c r="D193" s="86"/>
      <c r="E193" s="158" t="s">
        <v>862</v>
      </c>
      <c r="F193" s="86"/>
      <c r="G193" s="86"/>
      <c r="H193" s="86"/>
      <c r="I193" s="11"/>
      <c r="J193" s="86"/>
      <c r="K193" s="85"/>
      <c r="L193" s="85"/>
      <c r="M193" s="86"/>
      <c r="N193" s="86"/>
      <c r="O193" s="86"/>
      <c r="P193" s="86"/>
    </row>
    <row r="194" spans="1:16" ht="15.75" x14ac:dyDescent="0.25">
      <c r="A194" s="85"/>
      <c r="B194" s="85"/>
      <c r="C194" s="155" t="s">
        <v>764</v>
      </c>
      <c r="D194" s="86"/>
      <c r="E194" s="158" t="s">
        <v>2483</v>
      </c>
      <c r="F194" s="86"/>
      <c r="G194" s="86"/>
      <c r="H194" s="86"/>
      <c r="I194" s="11"/>
      <c r="J194" s="86"/>
      <c r="K194" s="85"/>
      <c r="L194" s="85"/>
      <c r="M194" s="86"/>
      <c r="N194" s="86"/>
      <c r="O194" s="86"/>
      <c r="P194" s="86"/>
    </row>
    <row r="195" spans="1:16" ht="15.75" x14ac:dyDescent="0.25">
      <c r="A195" s="85"/>
      <c r="B195" s="85"/>
      <c r="C195" s="155" t="s">
        <v>2472</v>
      </c>
      <c r="D195" s="86"/>
      <c r="E195" s="158" t="s">
        <v>2037</v>
      </c>
      <c r="F195" s="86"/>
      <c r="G195" s="86"/>
      <c r="H195" s="86"/>
      <c r="I195" s="11"/>
      <c r="J195" s="86"/>
      <c r="K195" s="85"/>
      <c r="L195" s="85"/>
      <c r="M195" s="86"/>
      <c r="N195" s="86"/>
      <c r="O195" s="86"/>
      <c r="P195" s="86"/>
    </row>
    <row r="196" spans="1:16" ht="15.75" x14ac:dyDescent="0.25">
      <c r="A196" s="85"/>
      <c r="B196" s="85"/>
      <c r="C196" s="155" t="s">
        <v>763</v>
      </c>
      <c r="D196" s="86"/>
      <c r="E196" s="158" t="s">
        <v>2485</v>
      </c>
      <c r="F196" s="86"/>
      <c r="G196" s="86"/>
      <c r="H196" s="86"/>
      <c r="I196" s="11"/>
      <c r="J196" s="86"/>
      <c r="K196" s="85"/>
      <c r="L196" s="85"/>
      <c r="M196" s="86"/>
      <c r="N196" s="86"/>
      <c r="O196" s="86"/>
      <c r="P196" s="86"/>
    </row>
    <row r="197" spans="1:16" ht="15.75" x14ac:dyDescent="0.25">
      <c r="A197" s="85"/>
      <c r="B197" s="85"/>
      <c r="C197" s="155" t="s">
        <v>1052</v>
      </c>
      <c r="D197" s="86"/>
      <c r="E197" s="158" t="s">
        <v>1051</v>
      </c>
      <c r="F197" s="86"/>
      <c r="G197" s="86"/>
      <c r="H197" s="86"/>
      <c r="I197" s="85"/>
      <c r="J197" s="86"/>
      <c r="K197" s="85"/>
      <c r="L197" s="85"/>
      <c r="M197" s="86"/>
      <c r="N197" s="86"/>
      <c r="O197" s="86"/>
      <c r="P197" s="86"/>
    </row>
    <row r="198" spans="1:16" ht="15.75" x14ac:dyDescent="0.25">
      <c r="A198" s="85"/>
      <c r="B198" s="85"/>
      <c r="C198" s="155" t="s">
        <v>809</v>
      </c>
      <c r="D198" s="86"/>
      <c r="E198" s="159" t="s">
        <v>591</v>
      </c>
      <c r="F198" s="86"/>
      <c r="G198" s="86"/>
      <c r="H198" s="86"/>
      <c r="I198" s="11"/>
      <c r="J198" s="86"/>
      <c r="K198" s="86"/>
      <c r="L198" s="86"/>
      <c r="M198" s="11"/>
      <c r="N198" s="86"/>
      <c r="O198" s="86"/>
      <c r="P198" s="86"/>
    </row>
    <row r="199" spans="1:16" ht="15.75" x14ac:dyDescent="0.25">
      <c r="A199" s="85"/>
      <c r="B199" s="85"/>
      <c r="C199" s="155" t="s">
        <v>762</v>
      </c>
      <c r="D199" s="86"/>
      <c r="E199" s="159" t="s">
        <v>2484</v>
      </c>
      <c r="F199" s="86"/>
      <c r="G199" s="86"/>
      <c r="H199" s="86"/>
      <c r="I199" s="11"/>
      <c r="J199" s="86"/>
      <c r="K199" s="85"/>
      <c r="L199" s="85"/>
      <c r="M199" s="86"/>
    </row>
    <row r="200" spans="1:16" ht="15.75" x14ac:dyDescent="0.25">
      <c r="A200" s="85"/>
      <c r="B200" s="85"/>
      <c r="C200" s="155" t="s">
        <v>2028</v>
      </c>
      <c r="D200" s="86"/>
      <c r="E200" s="159" t="s">
        <v>1528</v>
      </c>
      <c r="F200" s="86"/>
      <c r="G200" s="86"/>
      <c r="H200" s="86"/>
      <c r="I200" s="11"/>
      <c r="J200" s="86"/>
      <c r="K200" s="85"/>
      <c r="L200" s="85"/>
      <c r="M200" s="86"/>
    </row>
    <row r="201" spans="1:16" ht="15.75" x14ac:dyDescent="0.25">
      <c r="A201" s="85"/>
      <c r="B201" s="85"/>
      <c r="C201" s="155" t="s">
        <v>2029</v>
      </c>
      <c r="D201" s="86"/>
      <c r="E201" s="159" t="s">
        <v>1067</v>
      </c>
      <c r="F201" s="86"/>
      <c r="G201" s="86"/>
      <c r="H201" s="86"/>
      <c r="I201" s="11"/>
      <c r="J201" s="86"/>
      <c r="K201" s="85"/>
      <c r="L201" s="85"/>
      <c r="M201" s="86"/>
    </row>
    <row r="202" spans="1:16" ht="15.75" x14ac:dyDescent="0.25">
      <c r="A202" s="85"/>
      <c r="B202" s="85"/>
      <c r="C202" s="155" t="s">
        <v>2473</v>
      </c>
      <c r="D202" s="86"/>
      <c r="E202" s="159" t="s">
        <v>2427</v>
      </c>
      <c r="F202" s="86"/>
      <c r="G202" s="86"/>
      <c r="H202" s="86"/>
      <c r="I202" s="11"/>
      <c r="J202" s="86"/>
      <c r="K202" s="85"/>
      <c r="L202" s="85"/>
      <c r="M202" s="86"/>
    </row>
    <row r="203" spans="1:16" ht="15.75" x14ac:dyDescent="0.25">
      <c r="A203" s="85"/>
      <c r="B203" s="85"/>
      <c r="C203" s="155" t="s">
        <v>811</v>
      </c>
      <c r="D203" s="86"/>
      <c r="E203" s="159" t="s">
        <v>493</v>
      </c>
      <c r="F203" s="86"/>
      <c r="G203" s="86"/>
      <c r="H203" s="86"/>
      <c r="I203" s="11"/>
      <c r="J203" s="86"/>
      <c r="K203" s="85"/>
      <c r="L203" s="85"/>
      <c r="M203" s="86"/>
    </row>
    <row r="204" spans="1:16" ht="15.75" x14ac:dyDescent="0.25">
      <c r="A204" s="85"/>
      <c r="B204" s="85"/>
      <c r="C204" s="155" t="s">
        <v>2467</v>
      </c>
      <c r="D204" s="86"/>
      <c r="E204" s="159" t="s">
        <v>2425</v>
      </c>
      <c r="F204" s="86"/>
      <c r="G204" s="86"/>
      <c r="H204" s="86"/>
      <c r="I204" s="11"/>
      <c r="J204" s="86"/>
      <c r="K204" s="85"/>
      <c r="L204" s="85"/>
      <c r="M204" s="86"/>
    </row>
    <row r="205" spans="1:16" x14ac:dyDescent="0.3">
      <c r="C205" s="155" t="s">
        <v>2367</v>
      </c>
      <c r="D205" s="86"/>
      <c r="E205" s="159" t="s">
        <v>2364</v>
      </c>
      <c r="F205" s="86"/>
      <c r="G205" s="86"/>
      <c r="H205" s="86"/>
      <c r="J205" s="68"/>
    </row>
    <row r="206" spans="1:16" x14ac:dyDescent="0.3">
      <c r="C206" s="155" t="s">
        <v>2468</v>
      </c>
      <c r="D206" s="86"/>
      <c r="E206" s="159" t="s">
        <v>1953</v>
      </c>
      <c r="F206" s="86"/>
      <c r="G206" s="86"/>
      <c r="H206" s="86"/>
      <c r="J206" s="68"/>
    </row>
    <row r="207" spans="1:16" ht="19.5" thickBot="1" x14ac:dyDescent="0.35">
      <c r="C207" s="155" t="s">
        <v>2420</v>
      </c>
      <c r="D207" s="86"/>
      <c r="E207" s="159" t="s">
        <v>422</v>
      </c>
      <c r="F207" s="86"/>
      <c r="G207" s="86"/>
      <c r="H207" s="86"/>
      <c r="J207" s="68"/>
    </row>
    <row r="208" spans="1:16" x14ac:dyDescent="0.3">
      <c r="C208" s="9" t="s">
        <v>690</v>
      </c>
      <c r="D208" s="86"/>
      <c r="E208" s="86"/>
      <c r="F208" s="86"/>
      <c r="G208" s="86"/>
      <c r="H208" s="86"/>
      <c r="J208" s="68"/>
    </row>
    <row r="209" spans="3:10" x14ac:dyDescent="0.3">
      <c r="C209" s="155" t="s">
        <v>744</v>
      </c>
      <c r="D209" s="86"/>
      <c r="E209" s="158" t="s">
        <v>427</v>
      </c>
      <c r="F209" s="86"/>
      <c r="G209" s="86"/>
      <c r="H209" s="86"/>
      <c r="J209" s="68"/>
    </row>
    <row r="210" spans="3:10" x14ac:dyDescent="0.3">
      <c r="C210" s="155" t="s">
        <v>843</v>
      </c>
      <c r="D210" s="86"/>
      <c r="E210" s="158" t="s">
        <v>691</v>
      </c>
      <c r="F210" s="68"/>
      <c r="G210" s="68"/>
      <c r="J210" s="68"/>
    </row>
    <row r="211" spans="3:10" ht="19.5" thickBot="1" x14ac:dyDescent="0.35">
      <c r="C211" s="156" t="s">
        <v>746</v>
      </c>
      <c r="D211" s="86"/>
      <c r="E211" s="159" t="s">
        <v>434</v>
      </c>
      <c r="F211" s="68"/>
      <c r="G211" s="68"/>
      <c r="J211" s="68"/>
    </row>
    <row r="212" spans="3:10" x14ac:dyDescent="0.3">
      <c r="C212" s="9" t="s">
        <v>17</v>
      </c>
      <c r="D212" s="86"/>
      <c r="E212" s="86"/>
      <c r="F212" s="68"/>
      <c r="G212" s="68"/>
      <c r="J212" s="68"/>
    </row>
    <row r="213" spans="3:10" x14ac:dyDescent="0.3">
      <c r="C213" s="155" t="s">
        <v>842</v>
      </c>
      <c r="D213" s="86"/>
      <c r="E213" s="158" t="s">
        <v>779</v>
      </c>
      <c r="F213" s="68"/>
      <c r="G213" s="68"/>
      <c r="J213" s="68"/>
    </row>
    <row r="214" spans="3:10" x14ac:dyDescent="0.3">
      <c r="C214" s="155" t="s">
        <v>812</v>
      </c>
      <c r="D214" s="86"/>
      <c r="E214" s="159" t="s">
        <v>432</v>
      </c>
      <c r="F214" s="68"/>
      <c r="G214" s="68"/>
      <c r="J214" s="68"/>
    </row>
    <row r="215" spans="3:10" x14ac:dyDescent="0.3">
      <c r="C215" s="155" t="s">
        <v>2469</v>
      </c>
      <c r="D215" s="86"/>
      <c r="E215" s="158" t="s">
        <v>2456</v>
      </c>
      <c r="F215" s="68"/>
      <c r="G215" s="68"/>
      <c r="J215" s="68"/>
    </row>
    <row r="216" spans="3:10" x14ac:dyDescent="0.3">
      <c r="C216" s="155" t="s">
        <v>1954</v>
      </c>
      <c r="D216" s="86"/>
      <c r="E216" s="159" t="s">
        <v>1906</v>
      </c>
      <c r="F216" s="68"/>
      <c r="G216" s="68"/>
      <c r="J216" s="68"/>
    </row>
    <row r="217" spans="3:10" x14ac:dyDescent="0.3">
      <c r="C217" s="155" t="s">
        <v>810</v>
      </c>
      <c r="D217" s="86"/>
      <c r="E217" s="159" t="s">
        <v>428</v>
      </c>
      <c r="F217" s="68"/>
      <c r="G217" s="68"/>
      <c r="J217" s="68"/>
    </row>
    <row r="218" spans="3:10" x14ac:dyDescent="0.3">
      <c r="C218" s="155" t="s">
        <v>1511</v>
      </c>
      <c r="D218" s="86"/>
      <c r="E218" s="159" t="s">
        <v>429</v>
      </c>
      <c r="F218" s="68"/>
      <c r="G218" s="68"/>
      <c r="J218" s="68"/>
    </row>
    <row r="219" spans="3:10" x14ac:dyDescent="0.3">
      <c r="C219" s="155" t="s">
        <v>745</v>
      </c>
      <c r="D219" s="86"/>
      <c r="E219" s="159" t="s">
        <v>433</v>
      </c>
      <c r="F219" s="68"/>
      <c r="G219" s="68"/>
      <c r="J219" s="68"/>
    </row>
    <row r="220" spans="3:10" x14ac:dyDescent="0.3">
      <c r="C220" s="155" t="s">
        <v>808</v>
      </c>
      <c r="D220" s="86"/>
      <c r="E220" s="159" t="s">
        <v>430</v>
      </c>
      <c r="F220" s="68"/>
      <c r="G220" s="68"/>
      <c r="J220" s="68"/>
    </row>
    <row r="221" spans="3:10" x14ac:dyDescent="0.3">
      <c r="C221" s="155" t="s">
        <v>800</v>
      </c>
      <c r="D221" s="86"/>
      <c r="E221" s="159" t="s">
        <v>719</v>
      </c>
      <c r="F221" s="68"/>
      <c r="G221" s="68"/>
      <c r="J221" s="68"/>
    </row>
    <row r="222" spans="3:10" x14ac:dyDescent="0.3">
      <c r="C222" s="155" t="s">
        <v>1298</v>
      </c>
      <c r="D222" s="86"/>
      <c r="E222" s="159" t="s">
        <v>1299</v>
      </c>
      <c r="F222" s="68"/>
      <c r="G222" s="68"/>
      <c r="J222" s="68"/>
    </row>
    <row r="223" spans="3:10" ht="19.5" thickBot="1" x14ac:dyDescent="0.35">
      <c r="C223" s="156" t="s">
        <v>801</v>
      </c>
      <c r="D223" s="86"/>
      <c r="E223" s="159" t="s">
        <v>431</v>
      </c>
      <c r="F223" s="68"/>
      <c r="G223" s="68"/>
      <c r="J223" s="68"/>
    </row>
    <row r="224" spans="3:10" x14ac:dyDescent="0.3">
      <c r="F224" s="68"/>
      <c r="G224" s="68"/>
      <c r="J224" s="68"/>
    </row>
    <row r="225" spans="6:10" x14ac:dyDescent="0.3">
      <c r="F225" s="68"/>
      <c r="G225" s="68"/>
      <c r="J225" s="68"/>
    </row>
    <row r="226" spans="6:10" x14ac:dyDescent="0.3">
      <c r="F226" s="68"/>
      <c r="G226" s="68"/>
      <c r="J226" s="68"/>
    </row>
    <row r="227" spans="6:10" x14ac:dyDescent="0.3">
      <c r="F227" s="68"/>
      <c r="G227" s="68"/>
      <c r="J227" s="68"/>
    </row>
    <row r="228" spans="6:10" x14ac:dyDescent="0.3">
      <c r="F228" s="68"/>
      <c r="G228" s="68"/>
      <c r="J228" s="68"/>
    </row>
    <row r="229" spans="6:10" x14ac:dyDescent="0.3">
      <c r="F229" s="68"/>
      <c r="G229" s="68"/>
      <c r="J229" s="68"/>
    </row>
    <row r="230" spans="6:10" x14ac:dyDescent="0.3">
      <c r="F230" s="68"/>
      <c r="G230" s="68"/>
      <c r="J230" s="68"/>
    </row>
    <row r="231" spans="6:10" x14ac:dyDescent="0.3">
      <c r="F231" s="68"/>
      <c r="G231" s="68"/>
      <c r="J231" s="68"/>
    </row>
    <row r="232" spans="6:10" x14ac:dyDescent="0.3">
      <c r="F232" s="68"/>
      <c r="G232" s="68"/>
      <c r="J232" s="68"/>
    </row>
    <row r="233" spans="6:10" x14ac:dyDescent="0.3">
      <c r="F233" s="68"/>
      <c r="G233" s="68"/>
      <c r="J233" s="68"/>
    </row>
    <row r="234" spans="6:10" x14ac:dyDescent="0.3">
      <c r="F234" s="68"/>
      <c r="G234" s="68"/>
      <c r="J234" s="68"/>
    </row>
    <row r="235" spans="6:10" x14ac:dyDescent="0.3">
      <c r="F235" s="68"/>
      <c r="G235" s="68"/>
      <c r="J235" s="68"/>
    </row>
    <row r="236" spans="6:10" x14ac:dyDescent="0.3">
      <c r="F236" s="68"/>
      <c r="G236" s="68"/>
      <c r="J236" s="68"/>
    </row>
    <row r="237" spans="6:10" x14ac:dyDescent="0.3">
      <c r="F237" s="68"/>
      <c r="G237" s="68"/>
      <c r="J237" s="68"/>
    </row>
    <row r="238" spans="6:10" x14ac:dyDescent="0.3">
      <c r="F238" s="68"/>
      <c r="G238" s="68"/>
      <c r="J238" s="68"/>
    </row>
    <row r="239" spans="6:10" x14ac:dyDescent="0.3">
      <c r="F239" s="68"/>
      <c r="G239" s="68"/>
      <c r="J239" s="68"/>
    </row>
    <row r="240" spans="6:10" x14ac:dyDescent="0.3">
      <c r="F240" s="68"/>
      <c r="G240" s="68"/>
      <c r="J240" s="68"/>
    </row>
    <row r="241" spans="6:10" x14ac:dyDescent="0.3">
      <c r="F241" s="68"/>
      <c r="G241" s="68"/>
      <c r="J241" s="68"/>
    </row>
    <row r="242" spans="6:10" x14ac:dyDescent="0.3">
      <c r="F242" s="68"/>
      <c r="G242" s="68"/>
      <c r="J242" s="68"/>
    </row>
    <row r="243" spans="6:10" x14ac:dyDescent="0.3">
      <c r="F243" s="68"/>
      <c r="G243" s="68"/>
      <c r="J243" s="68"/>
    </row>
    <row r="244" spans="6:10" x14ac:dyDescent="0.3">
      <c r="F244" s="68"/>
      <c r="G244" s="68"/>
      <c r="J244" s="68"/>
    </row>
    <row r="245" spans="6:10" x14ac:dyDescent="0.3">
      <c r="F245" s="68"/>
      <c r="G245" s="68"/>
      <c r="J245" s="68"/>
    </row>
    <row r="246" spans="6:10" x14ac:dyDescent="0.3">
      <c r="F246" s="68"/>
      <c r="G246" s="68"/>
      <c r="J246" s="68"/>
    </row>
    <row r="247" spans="6:10" x14ac:dyDescent="0.3">
      <c r="F247" s="68"/>
      <c r="G247" s="68"/>
      <c r="J247" s="68"/>
    </row>
    <row r="248" spans="6:10" x14ac:dyDescent="0.3">
      <c r="F248" s="68"/>
      <c r="G248" s="68"/>
      <c r="J248" s="68"/>
    </row>
    <row r="249" spans="6:10" x14ac:dyDescent="0.3">
      <c r="F249" s="68"/>
      <c r="G249" s="68"/>
      <c r="J249" s="68"/>
    </row>
    <row r="250" spans="6:10" x14ac:dyDescent="0.3">
      <c r="F250" s="68"/>
      <c r="G250" s="68"/>
      <c r="J250" s="68"/>
    </row>
    <row r="251" spans="6:10" x14ac:dyDescent="0.3">
      <c r="F251" s="68"/>
      <c r="G251" s="68"/>
      <c r="J251" s="68"/>
    </row>
    <row r="252" spans="6:10" x14ac:dyDescent="0.3">
      <c r="F252" s="68"/>
      <c r="G252" s="68"/>
      <c r="J252" s="68"/>
    </row>
    <row r="253" spans="6:10" x14ac:dyDescent="0.3">
      <c r="F253" s="68"/>
      <c r="G253" s="68"/>
      <c r="J253" s="68"/>
    </row>
    <row r="254" spans="6:10" x14ac:dyDescent="0.3">
      <c r="F254" s="68"/>
      <c r="G254" s="68"/>
      <c r="J254" s="68"/>
    </row>
    <row r="255" spans="6:10" x14ac:dyDescent="0.3">
      <c r="F255" s="68"/>
      <c r="G255" s="68"/>
      <c r="J255" s="68"/>
    </row>
    <row r="256" spans="6:10" x14ac:dyDescent="0.3">
      <c r="F256" s="68"/>
      <c r="G256" s="68"/>
      <c r="J256" s="68"/>
    </row>
    <row r="257" spans="6:10" x14ac:dyDescent="0.3">
      <c r="F257" s="68"/>
      <c r="G257" s="68"/>
      <c r="J257" s="68"/>
    </row>
    <row r="258" spans="6:10" x14ac:dyDescent="0.3">
      <c r="F258" s="68"/>
      <c r="G258" s="68"/>
      <c r="J258" s="68"/>
    </row>
    <row r="259" spans="6:10" x14ac:dyDescent="0.3">
      <c r="F259" s="68"/>
      <c r="G259" s="68"/>
      <c r="J259" s="68"/>
    </row>
    <row r="260" spans="6:10" x14ac:dyDescent="0.3">
      <c r="F260" s="68"/>
      <c r="G260" s="68"/>
      <c r="J260" s="68"/>
    </row>
    <row r="261" spans="6:10" x14ac:dyDescent="0.3">
      <c r="F261" s="68"/>
      <c r="G261" s="68"/>
      <c r="J261" s="68"/>
    </row>
    <row r="262" spans="6:10" x14ac:dyDescent="0.3">
      <c r="F262" s="68"/>
      <c r="G262" s="68"/>
      <c r="J262" s="68"/>
    </row>
    <row r="263" spans="6:10" x14ac:dyDescent="0.3">
      <c r="F263" s="68"/>
      <c r="G263" s="68"/>
      <c r="J263" s="68"/>
    </row>
    <row r="264" spans="6:10" x14ac:dyDescent="0.3">
      <c r="F264" s="68"/>
      <c r="G264" s="68"/>
      <c r="J264" s="68"/>
    </row>
    <row r="265" spans="6:10" x14ac:dyDescent="0.3">
      <c r="F265" s="68"/>
      <c r="G265" s="68"/>
      <c r="J265" s="68"/>
    </row>
    <row r="266" spans="6:10" x14ac:dyDescent="0.3">
      <c r="F266" s="68"/>
      <c r="G266" s="68"/>
      <c r="J266" s="68"/>
    </row>
    <row r="267" spans="6:10" x14ac:dyDescent="0.3">
      <c r="F267" s="68"/>
      <c r="G267" s="68"/>
      <c r="J267" s="68"/>
    </row>
    <row r="268" spans="6:10" x14ac:dyDescent="0.3">
      <c r="F268" s="68"/>
      <c r="G268" s="68"/>
      <c r="J268" s="68"/>
    </row>
    <row r="269" spans="6:10" x14ac:dyDescent="0.3">
      <c r="F269" s="68"/>
      <c r="G269" s="68"/>
      <c r="J269" s="68"/>
    </row>
    <row r="270" spans="6:10" x14ac:dyDescent="0.3">
      <c r="F270" s="68"/>
      <c r="G270" s="68"/>
      <c r="J270" s="68"/>
    </row>
    <row r="271" spans="6:10" x14ac:dyDescent="0.3">
      <c r="F271" s="68"/>
      <c r="G271" s="68"/>
      <c r="J271" s="68"/>
    </row>
    <row r="272" spans="6:10" x14ac:dyDescent="0.3">
      <c r="F272" s="68"/>
      <c r="G272" s="68"/>
      <c r="J272" s="68"/>
    </row>
    <row r="273" spans="6:10" x14ac:dyDescent="0.3">
      <c r="F273" s="68"/>
      <c r="G273" s="68"/>
      <c r="J273" s="68"/>
    </row>
    <row r="274" spans="6:10" x14ac:dyDescent="0.3">
      <c r="F274" s="68"/>
      <c r="G274" s="68"/>
      <c r="J274" s="68"/>
    </row>
    <row r="275" spans="6:10" x14ac:dyDescent="0.3">
      <c r="F275" s="68"/>
      <c r="G275" s="68"/>
      <c r="J275" s="68"/>
    </row>
    <row r="276" spans="6:10" x14ac:dyDescent="0.3">
      <c r="F276" s="68"/>
      <c r="G276" s="68"/>
      <c r="J276" s="68"/>
    </row>
    <row r="277" spans="6:10" x14ac:dyDescent="0.3">
      <c r="F277" s="68"/>
      <c r="G277" s="68"/>
      <c r="J277" s="68"/>
    </row>
    <row r="278" spans="6:10" x14ac:dyDescent="0.3">
      <c r="F278" s="68"/>
      <c r="G278" s="68"/>
      <c r="J278" s="68"/>
    </row>
    <row r="279" spans="6:10" x14ac:dyDescent="0.3">
      <c r="F279" s="68"/>
      <c r="G279" s="68"/>
      <c r="J279" s="68"/>
    </row>
    <row r="280" spans="6:10" x14ac:dyDescent="0.3">
      <c r="F280" s="68"/>
      <c r="G280" s="68"/>
      <c r="J280" s="68"/>
    </row>
    <row r="281" spans="6:10" x14ac:dyDescent="0.3">
      <c r="F281" s="68"/>
      <c r="G281" s="68"/>
      <c r="J281" s="68"/>
    </row>
    <row r="282" spans="6:10" x14ac:dyDescent="0.3">
      <c r="F282" s="68"/>
      <c r="G282" s="68"/>
      <c r="J282" s="68"/>
    </row>
    <row r="283" spans="6:10" x14ac:dyDescent="0.3">
      <c r="F283" s="68"/>
      <c r="G283" s="68"/>
      <c r="J283" s="68"/>
    </row>
    <row r="284" spans="6:10" x14ac:dyDescent="0.3">
      <c r="F284" s="68"/>
      <c r="G284" s="68"/>
      <c r="J284" s="68"/>
    </row>
    <row r="285" spans="6:10" x14ac:dyDescent="0.3">
      <c r="F285" s="68"/>
      <c r="G285" s="68"/>
      <c r="J285" s="68"/>
    </row>
    <row r="286" spans="6:10" x14ac:dyDescent="0.3">
      <c r="F286" s="68"/>
      <c r="G286" s="68"/>
      <c r="J286" s="68"/>
    </row>
    <row r="287" spans="6:10" x14ac:dyDescent="0.3">
      <c r="F287" s="68"/>
      <c r="G287" s="68"/>
    </row>
    <row r="288" spans="6:10" x14ac:dyDescent="0.3">
      <c r="F288" s="68"/>
      <c r="G288" s="68"/>
    </row>
    <row r="289" spans="6:7" x14ac:dyDescent="0.3">
      <c r="F289" s="68"/>
      <c r="G289" s="68"/>
    </row>
    <row r="290" spans="6:7" x14ac:dyDescent="0.3">
      <c r="F290" s="68"/>
      <c r="G290" s="68"/>
    </row>
    <row r="291" spans="6:7" x14ac:dyDescent="0.3">
      <c r="F291" s="68"/>
      <c r="G291" s="68"/>
    </row>
    <row r="292" spans="6:7" x14ac:dyDescent="0.3">
      <c r="F292" s="68"/>
      <c r="G292" s="68"/>
    </row>
    <row r="293" spans="6:7" x14ac:dyDescent="0.3">
      <c r="F293" s="68"/>
      <c r="G293" s="68"/>
    </row>
    <row r="294" spans="6:7" x14ac:dyDescent="0.3">
      <c r="F294" s="68"/>
      <c r="G294" s="68"/>
    </row>
    <row r="295" spans="6:7" x14ac:dyDescent="0.3">
      <c r="F295" s="68"/>
      <c r="G295" s="68"/>
    </row>
    <row r="296" spans="6:7" x14ac:dyDescent="0.3">
      <c r="F296" s="68"/>
      <c r="G296" s="68"/>
    </row>
    <row r="297" spans="6:7" x14ac:dyDescent="0.3">
      <c r="F297" s="68"/>
      <c r="G297" s="68"/>
    </row>
    <row r="298" spans="6:7" x14ac:dyDescent="0.3">
      <c r="F298" s="68"/>
      <c r="G298" s="68"/>
    </row>
    <row r="299" spans="6:7" x14ac:dyDescent="0.3">
      <c r="F299" s="68"/>
      <c r="G299" s="68"/>
    </row>
    <row r="300" spans="6:7" x14ac:dyDescent="0.3">
      <c r="F300" s="68"/>
      <c r="G300" s="68"/>
    </row>
    <row r="301" spans="6:7" x14ac:dyDescent="0.3">
      <c r="F301" s="68"/>
      <c r="G301" s="68"/>
    </row>
    <row r="302" spans="6:7" x14ac:dyDescent="0.3">
      <c r="F302" s="68"/>
      <c r="G302" s="68"/>
    </row>
    <row r="303" spans="6:7" x14ac:dyDescent="0.3">
      <c r="F303" s="68"/>
      <c r="G303" s="68"/>
    </row>
    <row r="304" spans="6:7" x14ac:dyDescent="0.3">
      <c r="F304" s="68"/>
      <c r="G304" s="68"/>
    </row>
    <row r="305" spans="6:7" x14ac:dyDescent="0.3">
      <c r="F305" s="68"/>
      <c r="G305" s="68"/>
    </row>
    <row r="306" spans="6:7" x14ac:dyDescent="0.3">
      <c r="F306" s="68"/>
      <c r="G306" s="68"/>
    </row>
    <row r="307" spans="6:7" x14ac:dyDescent="0.3">
      <c r="F307" s="68"/>
      <c r="G307" s="68"/>
    </row>
    <row r="308" spans="6:7" x14ac:dyDescent="0.3">
      <c r="F308" s="68"/>
      <c r="G308" s="68"/>
    </row>
    <row r="309" spans="6:7" x14ac:dyDescent="0.3">
      <c r="F309" s="68"/>
      <c r="G309" s="68"/>
    </row>
    <row r="310" spans="6:7" x14ac:dyDescent="0.3">
      <c r="F310" s="68"/>
      <c r="G310" s="68"/>
    </row>
    <row r="311" spans="6:7" x14ac:dyDescent="0.3">
      <c r="F311" s="68"/>
      <c r="G311" s="68"/>
    </row>
    <row r="312" spans="6:7" x14ac:dyDescent="0.3">
      <c r="F312" s="68"/>
      <c r="G312" s="68"/>
    </row>
    <row r="313" spans="6:7" x14ac:dyDescent="0.3">
      <c r="F313" s="68"/>
      <c r="G313" s="68"/>
    </row>
    <row r="314" spans="6:7" x14ac:dyDescent="0.3">
      <c r="F314" s="68"/>
      <c r="G314" s="68"/>
    </row>
    <row r="315" spans="6:7" x14ac:dyDescent="0.3">
      <c r="F315" s="68"/>
      <c r="G315" s="68"/>
    </row>
    <row r="316" spans="6:7" x14ac:dyDescent="0.3">
      <c r="F316" s="68"/>
      <c r="G316" s="68"/>
    </row>
    <row r="317" spans="6:7" x14ac:dyDescent="0.3">
      <c r="F317" s="68"/>
      <c r="G317" s="68"/>
    </row>
    <row r="318" spans="6:7" x14ac:dyDescent="0.3">
      <c r="F318" s="68"/>
      <c r="G318" s="68"/>
    </row>
    <row r="319" spans="6:7" x14ac:dyDescent="0.3">
      <c r="F319" s="68"/>
      <c r="G319" s="68"/>
    </row>
    <row r="320" spans="6:7" x14ac:dyDescent="0.3">
      <c r="F320" s="68"/>
      <c r="G320" s="68"/>
    </row>
    <row r="321" spans="6:7" x14ac:dyDescent="0.3">
      <c r="F321" s="68"/>
      <c r="G321" s="68"/>
    </row>
    <row r="322" spans="6:7" x14ac:dyDescent="0.3">
      <c r="F322" s="68"/>
      <c r="G322" s="68"/>
    </row>
    <row r="323" spans="6:7" x14ac:dyDescent="0.3">
      <c r="F323" s="68"/>
      <c r="G323" s="68"/>
    </row>
    <row r="324" spans="6:7" x14ac:dyDescent="0.3">
      <c r="F324" s="68"/>
      <c r="G324" s="68"/>
    </row>
    <row r="325" spans="6:7" x14ac:dyDescent="0.3">
      <c r="F325" s="68"/>
      <c r="G325" s="68"/>
    </row>
    <row r="326" spans="6:7" x14ac:dyDescent="0.3">
      <c r="F326" s="68"/>
      <c r="G326" s="68"/>
    </row>
    <row r="327" spans="6:7" x14ac:dyDescent="0.3">
      <c r="F327" s="68"/>
      <c r="G327" s="68"/>
    </row>
    <row r="328" spans="6:7" x14ac:dyDescent="0.3">
      <c r="F328" s="68"/>
      <c r="G328" s="68"/>
    </row>
    <row r="329" spans="6:7" x14ac:dyDescent="0.3">
      <c r="F329" s="68"/>
      <c r="G329" s="68"/>
    </row>
    <row r="330" spans="6:7" x14ac:dyDescent="0.3">
      <c r="F330" s="68"/>
      <c r="G330" s="68"/>
    </row>
    <row r="331" spans="6:7" x14ac:dyDescent="0.3">
      <c r="F331" s="68"/>
      <c r="G331" s="68"/>
    </row>
    <row r="332" spans="6:7" x14ac:dyDescent="0.3">
      <c r="F332" s="68"/>
      <c r="G332" s="68"/>
    </row>
    <row r="333" spans="6:7" x14ac:dyDescent="0.3">
      <c r="F333" s="68"/>
      <c r="G333" s="68"/>
    </row>
    <row r="334" spans="6:7" x14ac:dyDescent="0.3">
      <c r="F334" s="68"/>
      <c r="G334" s="68"/>
    </row>
    <row r="335" spans="6:7" x14ac:dyDescent="0.3">
      <c r="F335" s="68"/>
      <c r="G335" s="68"/>
    </row>
    <row r="336" spans="6:7" x14ac:dyDescent="0.3">
      <c r="F336" s="68"/>
      <c r="G336" s="68"/>
    </row>
    <row r="337" spans="6:7" x14ac:dyDescent="0.3">
      <c r="F337" s="68"/>
      <c r="G337" s="68"/>
    </row>
    <row r="338" spans="6:7" x14ac:dyDescent="0.3">
      <c r="F338" s="68"/>
      <c r="G338" s="68"/>
    </row>
    <row r="339" spans="6:7" x14ac:dyDescent="0.3">
      <c r="F339" s="68"/>
      <c r="G339" s="68"/>
    </row>
    <row r="340" spans="6:7" x14ac:dyDescent="0.3">
      <c r="F340" s="68"/>
      <c r="G340" s="68"/>
    </row>
    <row r="341" spans="6:7" x14ac:dyDescent="0.3">
      <c r="F341" s="68"/>
      <c r="G341" s="68"/>
    </row>
    <row r="342" spans="6:7" x14ac:dyDescent="0.3">
      <c r="F342" s="68"/>
      <c r="G342" s="68"/>
    </row>
    <row r="343" spans="6:7" x14ac:dyDescent="0.3">
      <c r="F343" s="68"/>
      <c r="G343" s="68"/>
    </row>
    <row r="344" spans="6:7" x14ac:dyDescent="0.3">
      <c r="F344" s="68"/>
      <c r="G344" s="68"/>
    </row>
    <row r="345" spans="6:7" x14ac:dyDescent="0.3">
      <c r="F345" s="68"/>
      <c r="G345" s="68"/>
    </row>
    <row r="346" spans="6:7" x14ac:dyDescent="0.3">
      <c r="F346" s="68"/>
      <c r="G346" s="68"/>
    </row>
    <row r="347" spans="6:7" x14ac:dyDescent="0.3">
      <c r="F347" s="68"/>
      <c r="G347" s="68"/>
    </row>
    <row r="348" spans="6:7" x14ac:dyDescent="0.3">
      <c r="F348" s="68"/>
      <c r="G348" s="68"/>
    </row>
    <row r="349" spans="6:7" x14ac:dyDescent="0.3">
      <c r="F349" s="68"/>
      <c r="G349" s="68"/>
    </row>
    <row r="350" spans="6:7" x14ac:dyDescent="0.3">
      <c r="F350" s="68"/>
      <c r="G350" s="68"/>
    </row>
    <row r="351" spans="6:7" x14ac:dyDescent="0.3">
      <c r="F351" s="68"/>
      <c r="G351" s="68"/>
    </row>
    <row r="352" spans="6:7" x14ac:dyDescent="0.3">
      <c r="F352" s="68"/>
      <c r="G352" s="68"/>
    </row>
    <row r="353" spans="6:7" x14ac:dyDescent="0.3">
      <c r="F353" s="68"/>
      <c r="G353" s="68"/>
    </row>
    <row r="354" spans="6:7" x14ac:dyDescent="0.3">
      <c r="F354" s="68"/>
      <c r="G354" s="68"/>
    </row>
  </sheetData>
  <sortState xmlns:xlrd2="http://schemas.microsoft.com/office/spreadsheetml/2017/richdata2" ref="A11:I173">
    <sortCondition ref="F174"/>
  </sortState>
  <mergeCells count="2">
    <mergeCell ref="E1:H2"/>
    <mergeCell ref="F175:H175"/>
  </mergeCells>
  <hyperlinks>
    <hyperlink ref="E214" r:id="rId1" xr:uid="{00000000-0004-0000-0000-000002000000}"/>
    <hyperlink ref="E198" r:id="rId2" xr:uid="{00000000-0004-0000-0000-000007000000}"/>
    <hyperlink ref="K158" r:id="rId3" xr:uid="{00000000-0004-0000-0000-00000A000000}"/>
    <hyperlink ref="E223" r:id="rId4" xr:uid="{00000000-0004-0000-0000-000017000000}"/>
    <hyperlink ref="E209" r:id="rId5" xr:uid="{00000000-0004-0000-0000-00001A000000}"/>
    <hyperlink ref="E217" r:id="rId6" xr:uid="{00000000-0004-0000-0000-000023000000}"/>
    <hyperlink ref="K164" r:id="rId7" xr:uid="{00000000-0004-0000-0000-000033000000}"/>
    <hyperlink ref="E218" r:id="rId8" xr:uid="{00000000-0004-0000-0000-000039000000}"/>
    <hyperlink ref="K121" r:id="rId9" xr:uid="{00000000-0004-0000-0000-000056000000}"/>
    <hyperlink ref="K41" r:id="rId10" xr:uid="{00000000-0004-0000-0000-000059000000}"/>
    <hyperlink ref="E219" r:id="rId11" xr:uid="{00000000-0004-0000-0000-00005F000000}"/>
    <hyperlink ref="K63" r:id="rId12" xr:uid="{CA5EA560-E97C-4821-8BD0-C06E785EC291}"/>
    <hyperlink ref="K47" r:id="rId13" xr:uid="{952A2E5F-E75E-40EF-810C-4B851D2EA463}"/>
    <hyperlink ref="E181" r:id="rId14" xr:uid="{41250EBC-0311-4C67-810C-436E12B710F1}"/>
    <hyperlink ref="K40" r:id="rId15" xr:uid="{03F3AA71-DD82-42FC-9370-DB9EB7B6B336}"/>
    <hyperlink ref="E207" r:id="rId16" xr:uid="{A399C747-3643-4E8F-9E71-B6971F4CD606}"/>
    <hyperlink ref="K118" r:id="rId17" xr:uid="{40CE7CBA-E47C-45BD-BE72-530E36CDDAA1}"/>
    <hyperlink ref="E220" r:id="rId18" xr:uid="{39A65D0E-3C49-4600-86D5-8902610F4158}"/>
    <hyperlink ref="K85" r:id="rId19" xr:uid="{C2917F9A-5CCE-4000-A37B-491185F5BC43}"/>
    <hyperlink ref="E177" r:id="rId20" xr:uid="{D88136A8-855F-4DA7-9109-F69DA51309DA}"/>
    <hyperlink ref="E203" r:id="rId21" xr:uid="{EFDDF860-229F-4B4D-8A10-06D67110426B}"/>
    <hyperlink ref="E211" r:id="rId22" xr:uid="{3152E5B8-054A-411E-8E14-1D36B365BAFA}"/>
    <hyperlink ref="K122" r:id="rId23" xr:uid="{3E19E148-2036-41C6-AD6B-26E50B65C245}"/>
    <hyperlink ref="E193" r:id="rId24" xr:uid="{4F58E25A-EF56-46BE-8C09-907E46C6A594}"/>
    <hyperlink ref="K113" r:id="rId25" xr:uid="{EBE1A940-0991-4987-86EB-EF5F0DE820B9}"/>
    <hyperlink ref="K30" r:id="rId26" xr:uid="{DDE4B139-7077-4727-97C4-DD372A116120}"/>
    <hyperlink ref="E194" r:id="rId27" xr:uid="{DC7B7CA3-2B08-4597-8700-196B57F6196E}"/>
    <hyperlink ref="E210" r:id="rId28" xr:uid="{C558DAC5-0AAD-4664-95F5-F9F8A31E225F}"/>
    <hyperlink ref="K54" r:id="rId29" xr:uid="{CB3B3E24-F70F-4E78-A820-555F036B63F4}"/>
    <hyperlink ref="E221" r:id="rId30" xr:uid="{B7E68369-A632-4EB4-ABC3-27DAF1DB1945}"/>
    <hyperlink ref="K67" r:id="rId31" xr:uid="{A5B9A624-0135-4DFA-8FCD-DFF519B5347A}"/>
    <hyperlink ref="K25" r:id="rId32" xr:uid="{A9F7A12F-DAA5-4229-84EF-31F868FA756C}"/>
    <hyperlink ref="E199" r:id="rId33" xr:uid="{1B5BD8DA-4874-429C-886F-690BB8C3C783}"/>
    <hyperlink ref="K24" r:id="rId34" xr:uid="{31370602-92DD-406E-B737-6CDFC964DCE8}"/>
    <hyperlink ref="K87" r:id="rId35" xr:uid="{C2F5A02E-24EE-4EC1-9F25-35F30D33C508}"/>
    <hyperlink ref="K145" r:id="rId36" xr:uid="{837505E5-7250-44B5-95B7-C23A5A8A4A14}"/>
    <hyperlink ref="K147" r:id="rId37" xr:uid="{52002DE8-0C2B-439A-B6C5-844681210938}"/>
    <hyperlink ref="K172" r:id="rId38" xr:uid="{3E5ABB1F-F6DF-4A0C-AF73-75D63EE727D8}"/>
    <hyperlink ref="K31" r:id="rId39" xr:uid="{CB3D7DB0-4695-4755-A8CD-E4CF30D0A3AF}"/>
    <hyperlink ref="K53" r:id="rId40" xr:uid="{FB840C43-17BC-4D8C-A20A-F27FBD337CC0}"/>
    <hyperlink ref="K146" r:id="rId41" xr:uid="{CF366A5D-F2A2-4388-B3F7-AE45DBC097FA}"/>
    <hyperlink ref="K170" r:id="rId42" xr:uid="{D5038E3A-BFFA-461C-94C5-47477C404306}"/>
    <hyperlink ref="K62" r:id="rId43" xr:uid="{8C8B4F53-2F0E-4546-99DD-6ADB63531B1B}"/>
    <hyperlink ref="K125" r:id="rId44" xr:uid="{448F48E4-3475-484E-A68E-C6F40822FA14}"/>
    <hyperlink ref="K38" r:id="rId45" xr:uid="{57228645-CD8B-4BEF-B57E-802CAD4E778E}"/>
    <hyperlink ref="K137" r:id="rId46" xr:uid="{64947D80-51C4-41D8-9F99-28E30EB98477}"/>
    <hyperlink ref="E183" r:id="rId47" xr:uid="{1584E849-0F47-4B37-B3AC-33D55BF4F812}"/>
    <hyperlink ref="K166" r:id="rId48" xr:uid="{186DE57A-F57A-4B09-960F-F625BFDA7191}"/>
    <hyperlink ref="K8" r:id="rId49" xr:uid="{CC75AF7D-C11A-475C-A988-8D4D28DD06ED}"/>
    <hyperlink ref="K43" r:id="rId50" xr:uid="{B2F046A6-2719-4163-A1EE-76876BF9CC9A}"/>
    <hyperlink ref="K105" r:id="rId51" xr:uid="{7F5FC784-4E44-4DCE-B9C1-3B477A36DB1F}"/>
    <hyperlink ref="K49" r:id="rId52" xr:uid="{DC4E2C19-9DA5-42AC-96C1-B8C2DA321088}"/>
    <hyperlink ref="K152" r:id="rId53" xr:uid="{339F1FD6-6686-423F-9AB5-E7095CD97C77}"/>
    <hyperlink ref="K46" r:id="rId54" xr:uid="{2E0618E8-894A-4AB8-A17D-F3CD7B7ED29D}"/>
    <hyperlink ref="K81" r:id="rId55" xr:uid="{A9710DAF-3F3D-4202-80AF-980453144542}"/>
    <hyperlink ref="K151" r:id="rId56" xr:uid="{B8F419EF-95EF-4203-96CA-D986F2DFECD3}"/>
    <hyperlink ref="E188" r:id="rId57" xr:uid="{CE1BA82B-7194-4C8D-9EA4-2E415435139D}"/>
    <hyperlink ref="K123" r:id="rId58" xr:uid="{655F00C6-A624-4D40-86C3-D8F96B0AD5ED}"/>
    <hyperlink ref="E187" r:id="rId59" xr:uid="{3AE80B4F-D000-4D00-A088-59925D34F8E2}"/>
    <hyperlink ref="K68" r:id="rId60" xr:uid="{E651A5C4-1D1A-4B0D-985A-BBE1471C8474}"/>
    <hyperlink ref="K37" r:id="rId61" xr:uid="{7DECA870-327C-464C-B11F-46A6F9E207FC}"/>
    <hyperlink ref="K32" r:id="rId62" xr:uid="{FDB0BE4E-7A21-4D54-944F-99ABB48CFA8A}"/>
    <hyperlink ref="K14" r:id="rId63" xr:uid="{14931EBC-8DB2-41E3-AF39-7468D9A01E9A}"/>
    <hyperlink ref="K100" r:id="rId64" xr:uid="{47CFF1A2-3F04-49CF-B608-C91CD96FD484}"/>
    <hyperlink ref="E197" r:id="rId65" xr:uid="{9130DCDD-9053-4435-B30B-A83119D51B2D}"/>
    <hyperlink ref="K127" r:id="rId66" xr:uid="{F2A44625-F47D-4C68-B45C-9DA9FB7E3043}"/>
    <hyperlink ref="K171" r:id="rId67" xr:uid="{0B4C6DEF-6BA2-4702-97E4-1024AC73EB26}"/>
    <hyperlink ref="E201" r:id="rId68" xr:uid="{8080A5D5-A9A5-4081-B26E-5EF7727EA451}"/>
    <hyperlink ref="K126" r:id="rId69" xr:uid="{FCBDD4C5-2966-493C-84AF-685C90FC4972}"/>
    <hyperlink ref="K114" r:id="rId70" xr:uid="{6D8B7129-F5D8-41DA-92E9-EAA4CE47315A}"/>
    <hyperlink ref="E179" r:id="rId71" xr:uid="{88348DE6-9FF9-42E2-B18F-26DA1465170B}"/>
    <hyperlink ref="E186" r:id="rId72" xr:uid="{396BF6C3-676D-4AE1-80AF-EFF255D58213}"/>
    <hyperlink ref="K112" r:id="rId73" xr:uid="{BE60F1F5-BB2C-44A2-8C8D-2062C8F319E0}"/>
    <hyperlink ref="K124" r:id="rId74" xr:uid="{CF62CF8E-D6EA-43F9-AC37-A458DFE6C088}"/>
    <hyperlink ref="K130" r:id="rId75" xr:uid="{2E2D01BD-DF03-4971-9F46-084084D3277F}"/>
    <hyperlink ref="E190" r:id="rId76" xr:uid="{C7177240-B707-47F6-90BD-818C43EBCD99}"/>
    <hyperlink ref="E196" r:id="rId77" xr:uid="{55897B90-C4BF-46F4-9851-6D9FEC084EAF}"/>
    <hyperlink ref="K57" r:id="rId78" xr:uid="{98175BF9-1F54-4103-A283-397BE4601F50}"/>
    <hyperlink ref="K18" r:id="rId79" xr:uid="{D81A196B-01B3-474A-BD4C-E8BE486BF808}"/>
    <hyperlink ref="K77" r:id="rId80" xr:uid="{AA27D66F-EA18-444E-BAA1-77806BA196D9}"/>
    <hyperlink ref="K86" r:id="rId81" xr:uid="{00AAE631-6CA5-47D7-9ACE-68D40D468696}"/>
    <hyperlink ref="K141" r:id="rId82" xr:uid="{FDC4341B-6592-4516-B49C-BEB8FBF37F45}"/>
    <hyperlink ref="K167" r:id="rId83" xr:uid="{39B23F14-34D4-439F-9FC4-3EDBD90A06FE}"/>
    <hyperlink ref="K168" r:id="rId84" xr:uid="{9D7E25F1-854C-4E10-95D2-66CC463F6351}"/>
    <hyperlink ref="K138" r:id="rId85" xr:uid="{107863C8-3B1F-4AD1-8565-5F3447BB52BA}"/>
    <hyperlink ref="K71" r:id="rId86" xr:uid="{D7729D80-397B-4806-B154-F7DCC177F5E7}"/>
    <hyperlink ref="K56" r:id="rId87" xr:uid="{66FFA03E-5603-44D3-8198-FC7CBEAFFFF6}"/>
    <hyperlink ref="K29" r:id="rId88" xr:uid="{4121B393-D34A-49CF-AACB-DECCAE62B95C}"/>
    <hyperlink ref="K120" r:id="rId89" xr:uid="{381D6F67-8173-4B9F-A94E-F167CFB53C3B}"/>
    <hyperlink ref="K51" r:id="rId90" xr:uid="{7B375A06-662C-489D-B2E4-23C90CEE38B5}"/>
    <hyperlink ref="K90" r:id="rId91" xr:uid="{7333590A-F4F9-46C4-B215-3ACF9E9785B8}"/>
    <hyperlink ref="K101" r:id="rId92" xr:uid="{A94DBF4B-D75C-433A-AF48-159F797547E5}"/>
    <hyperlink ref="K17" r:id="rId93" xr:uid="{B7BD3A7F-98F4-4BE6-BE0C-767FEC85968B}"/>
    <hyperlink ref="E182" r:id="rId94" xr:uid="{224FF17E-997D-4AC5-A887-885E852988BA}"/>
    <hyperlink ref="E185" r:id="rId95" xr:uid="{1C9D818B-6BA8-4A55-9352-A1844CF3DF0E}"/>
    <hyperlink ref="K12" r:id="rId96" xr:uid="{F424D108-7466-4985-898B-A672888D6735}"/>
    <hyperlink ref="K160" r:id="rId97" xr:uid="{BACC8862-6259-4C01-A37F-FA04AEA59819}"/>
    <hyperlink ref="K111" r:id="rId98" xr:uid="{690CD422-C869-4388-8149-8DE8400F2AFF}"/>
    <hyperlink ref="E222" r:id="rId99" xr:uid="{0388DF50-5756-4335-B147-9B62698A4B48}"/>
    <hyperlink ref="L4" r:id="rId100" xr:uid="{1BC8B670-A9A9-4C00-8809-461AC123D977}"/>
    <hyperlink ref="L5" r:id="rId101" xr:uid="{314B4775-F2E1-4E5F-8F3F-6DEBB4B9FAB6}"/>
    <hyperlink ref="L6" r:id="rId102" xr:uid="{18E637F6-6C9C-456D-B0F6-487C5D39B8B5}"/>
    <hyperlink ref="L7" r:id="rId103" xr:uid="{20EFF536-0657-4BD2-9C11-304BFA78008C}"/>
    <hyperlink ref="L8" r:id="rId104" xr:uid="{97F6AEF1-AC6E-4652-B15A-BD8E81187456}"/>
    <hyperlink ref="L9" r:id="rId105" xr:uid="{B6690804-255A-465C-9022-7E2D78658AE7}"/>
    <hyperlink ref="L11" r:id="rId106" xr:uid="{6E5AF1D3-DCD4-4970-BF28-48971D6F0D52}"/>
    <hyperlink ref="L14" r:id="rId107" xr:uid="{45E17994-816C-4F1B-B9C9-37C8C46F59E2}"/>
    <hyperlink ref="L12" r:id="rId108" xr:uid="{6F49D8F9-4D27-485F-AF60-CA4EEE1356AB}"/>
    <hyperlink ref="L15" r:id="rId109" xr:uid="{F5AF5A04-6A32-434C-BECD-FC359B508C3A}"/>
    <hyperlink ref="L16" r:id="rId110" xr:uid="{2BBD3D57-0C01-4A00-8A80-9EA80B78283F}"/>
    <hyperlink ref="L17" r:id="rId111" xr:uid="{77636007-176E-4FE5-BBED-0D57DB029889}"/>
    <hyperlink ref="L18" r:id="rId112" xr:uid="{5354C4C1-F76F-4E04-9087-FE2C70707911}"/>
    <hyperlink ref="L22" r:id="rId113" xr:uid="{65A07347-059B-46E4-B176-65A135ADC6DB}"/>
    <hyperlink ref="L23" r:id="rId114" xr:uid="{B5123059-29FC-4588-BF09-4BDE38DF53DB}"/>
    <hyperlink ref="L24" r:id="rId115" xr:uid="{E7EDB042-63CC-4261-9698-B00F8F6E56F3}"/>
    <hyperlink ref="L25" r:id="rId116" xr:uid="{C20BBCC3-5C22-4984-865A-257BEE8FCE1B}"/>
    <hyperlink ref="L27" r:id="rId117" xr:uid="{771B5748-0CC2-4360-B189-6AD545AE48F1}"/>
    <hyperlink ref="L29" r:id="rId118" xr:uid="{29341D85-B074-44E0-9D4B-4544BCACE2D7}"/>
    <hyperlink ref="L30" r:id="rId119" xr:uid="{46DF88E2-C8AF-4ED7-ABBE-231AC234FAF4}"/>
    <hyperlink ref="L31" r:id="rId120" xr:uid="{48378B2E-FC5B-4E10-8FCA-85BC1CF12DD1}"/>
    <hyperlink ref="L32" r:id="rId121" xr:uid="{4479703F-0C77-45EB-8996-35B4EAE8CBA0}"/>
    <hyperlink ref="L33" r:id="rId122" xr:uid="{143165FF-6451-4A41-B376-36D9FF4716AF}"/>
    <hyperlink ref="L35" r:id="rId123" xr:uid="{39AE5746-1FD9-49DA-80DD-7D7E7A9474F9}"/>
    <hyperlink ref="L36" r:id="rId124" xr:uid="{C534B0F4-E49B-43B8-941B-A80D52C7E498}"/>
    <hyperlink ref="L37" r:id="rId125" xr:uid="{6565C584-4A1F-45B4-B1DB-C367905EF3FA}"/>
    <hyperlink ref="L38" r:id="rId126" xr:uid="{A1EED103-203E-4E18-BF0A-D1C24D1439CE}"/>
    <hyperlink ref="L39" r:id="rId127" xr:uid="{D41A162A-BECE-42E0-ABB1-E24FA82BE43C}"/>
    <hyperlink ref="L40" r:id="rId128" xr:uid="{AA82E047-9519-413A-84CB-8AFED60E8EC5}"/>
    <hyperlink ref="L41" r:id="rId129" xr:uid="{7A0CDB62-B4FB-4F7B-8516-6A4EAF319E1A}"/>
    <hyperlink ref="L42" r:id="rId130" xr:uid="{05C829B3-11A3-4E93-9E18-19EA01D4FBEF}"/>
    <hyperlink ref="L43" r:id="rId131" xr:uid="{30C767F9-81B0-4545-B4F7-F8555C8BFA07}"/>
    <hyperlink ref="L47" r:id="rId132" xr:uid="{0AA189F5-BD4D-4CDD-96DF-9024F008AC6E}"/>
    <hyperlink ref="L48" r:id="rId133" xr:uid="{CE0DEDA0-875C-44AB-91F0-B791C4D4A167}"/>
    <hyperlink ref="L49" r:id="rId134" xr:uid="{A3B3F263-9A1A-4F6F-A429-42231454845A}"/>
    <hyperlink ref="L51" r:id="rId135" xr:uid="{A42DBFDB-607C-4350-9C8D-25C2E760F10E}"/>
    <hyperlink ref="L52" r:id="rId136" xr:uid="{79AC6CEA-F649-4436-BEC7-98FA9AD30108}"/>
    <hyperlink ref="L53" r:id="rId137" xr:uid="{80444A43-399E-41FE-872E-E8476A11CBE9}"/>
    <hyperlink ref="L54" r:id="rId138" xr:uid="{073626CE-C859-40C3-AB37-B01B85D7CB26}"/>
    <hyperlink ref="L55" r:id="rId139" xr:uid="{92699323-F50B-499A-9E21-497A866C2FAB}"/>
    <hyperlink ref="L56" r:id="rId140" xr:uid="{126F5146-042A-4C8B-A76E-41265CACE319}"/>
    <hyperlink ref="L57" r:id="rId141" xr:uid="{B357EFCF-36D7-4257-B838-91C5AE870104}"/>
    <hyperlink ref="L117" r:id="rId142" xr:uid="{8A6DB47C-859E-46E2-AE8D-8C2D207CF399}"/>
    <hyperlink ref="L58" r:id="rId143" xr:uid="{8D67FFA4-FCDF-46FF-BC5F-1F8D0640A7D8}"/>
    <hyperlink ref="L60" r:id="rId144" xr:uid="{E0147D04-5CB4-4565-BC05-680ABBC456D1}"/>
    <hyperlink ref="L62" r:id="rId145" xr:uid="{6EACAFAC-162C-4852-96C2-B62B896D8A47}"/>
    <hyperlink ref="L63" r:id="rId146" xr:uid="{FAA8106B-2002-4DE0-858E-5683A9256CA1}"/>
    <hyperlink ref="L64" r:id="rId147" xr:uid="{A0D80E4A-C6B7-401E-8F8D-EEB93F2A14F1}"/>
    <hyperlink ref="L67" r:id="rId148" xr:uid="{8B40BB0A-6B4E-4026-A371-CC09BF37C341}"/>
    <hyperlink ref="L68" r:id="rId149" xr:uid="{FE86FF43-FE21-45E2-A722-6A2D3AB384B3}"/>
    <hyperlink ref="L69" r:id="rId150" xr:uid="{A84A9C06-C520-44C4-8B7B-45647B42541D}"/>
    <hyperlink ref="L70" r:id="rId151" xr:uid="{E0AB7A64-0AE4-4AD4-BECB-54D3277B057D}"/>
    <hyperlink ref="L71" r:id="rId152" xr:uid="{7EAB408A-DAA5-4F85-B394-738A94658D6F}"/>
    <hyperlink ref="L74" r:id="rId153" xr:uid="{16FC7BFA-649D-4825-93AA-72E25FD14EE5}"/>
    <hyperlink ref="L75" r:id="rId154" xr:uid="{FDB5622D-2730-4FA0-B3CA-A93A381D5ADB}"/>
    <hyperlink ref="L76" r:id="rId155" xr:uid="{90D0F858-8133-46E1-BEFC-BE7AB5F6AD2E}"/>
    <hyperlink ref="L77" r:id="rId156" xr:uid="{B146611A-405D-4602-925C-51928CC582A7}"/>
    <hyperlink ref="L78" r:id="rId157" xr:uid="{BD982F38-373D-4E6E-9D4A-37E273D7A45C}"/>
    <hyperlink ref="L80" r:id="rId158" xr:uid="{DD8A3D42-BCF8-45B3-BE6D-4AC0E1912148}"/>
    <hyperlink ref="L81" r:id="rId159" xr:uid="{721C597D-F2FD-426D-8CBA-BB13CB86BC1C}"/>
    <hyperlink ref="L82" r:id="rId160" xr:uid="{1C0F9429-A0DB-4FD2-8B21-4D6D31F279AC}"/>
    <hyperlink ref="L84" r:id="rId161" xr:uid="{0F69CBD7-E730-4580-BF22-553C7FE49BBD}"/>
    <hyperlink ref="L85" r:id="rId162" xr:uid="{AE18E9C1-8CEE-4123-B570-1881A1ECB4D1}"/>
    <hyperlink ref="L86" r:id="rId163" xr:uid="{2F9C0FEA-7308-4428-9C7E-B13A14D6AD45}"/>
    <hyperlink ref="L87" r:id="rId164" xr:uid="{BC3A8605-46F0-4971-9C4C-04ED38F48AB3}"/>
    <hyperlink ref="L88" r:id="rId165" xr:uid="{B79CB47C-EC96-43F2-9F6E-35ACE14F4CFE}"/>
    <hyperlink ref="L90" r:id="rId166" xr:uid="{F9B969BB-5756-4856-A122-F70B18DFA7BB}"/>
    <hyperlink ref="L93" r:id="rId167" xr:uid="{3F895F76-F616-4174-B833-5D5BBC4FA560}"/>
    <hyperlink ref="L95" r:id="rId168" xr:uid="{7DA1ED16-D17A-46E9-816F-41C89344CCEE}"/>
    <hyperlink ref="L96" r:id="rId169" xr:uid="{94AE7D09-8749-4A31-AD3A-3802A0986981}"/>
    <hyperlink ref="L100" r:id="rId170" xr:uid="{A0CFBA83-0B5F-4636-9113-335AF6F4CC45}"/>
    <hyperlink ref="L101" r:id="rId171" xr:uid="{EC270F90-C5C1-4546-8C6E-6C61A606DD66}"/>
    <hyperlink ref="L105" r:id="rId172" xr:uid="{68334B94-7C9E-4F4C-9C86-4848F638ED08}"/>
    <hyperlink ref="L108" r:id="rId173" xr:uid="{31261398-0871-48D6-99CF-0297FCED4B99}"/>
    <hyperlink ref="L109" r:id="rId174" xr:uid="{800E69C8-B1F1-4FCC-B3D8-0EEAB0386D15}"/>
    <hyperlink ref="L112" r:id="rId175" xr:uid="{6D73414E-C82E-47E6-8457-2A85706BE96E}"/>
    <hyperlink ref="L113" r:id="rId176" xr:uid="{2739FB35-E41A-4126-90BF-6BC70C042F75}"/>
    <hyperlink ref="L114" r:id="rId177" xr:uid="{DD4E57C1-8B40-4958-82BF-D5B579770652}"/>
    <hyperlink ref="L115" r:id="rId178" xr:uid="{E830E4DC-7BA2-454E-81CA-27CE555E716D}"/>
    <hyperlink ref="L61" r:id="rId179" xr:uid="{651BC8C6-8DAF-4EB2-9FFD-6F8726419987}"/>
    <hyperlink ref="L116" r:id="rId180" xr:uid="{3D7780EE-BEC9-4A3B-8D9E-4A17A1CF13AF}"/>
    <hyperlink ref="L118" r:id="rId181" xr:uid="{BD6A90C0-873C-4C76-B280-D678E3F841FC}"/>
    <hyperlink ref="L120" r:id="rId182" xr:uid="{782D4C00-3047-445B-8EE3-83CF29D22813}"/>
    <hyperlink ref="L121" r:id="rId183" xr:uid="{78DAE26F-AC6F-45B2-91CC-7F9931C4E77B}"/>
    <hyperlink ref="L122" r:id="rId184" xr:uid="{6540CBCD-FBC0-4EB0-A3F3-AC9F8C6A32B3}"/>
    <hyperlink ref="L123" r:id="rId185" xr:uid="{CBD018DE-5BD9-4D51-9C22-D124B5516325}"/>
    <hyperlink ref="L124" r:id="rId186" xr:uid="{21F2D5FF-F976-4CCF-809A-E4C14F4D34AB}"/>
    <hyperlink ref="L125" r:id="rId187" xr:uid="{C6264925-D646-4174-9212-20EB7798A779}"/>
    <hyperlink ref="L126" r:id="rId188" xr:uid="{553D9FCF-362A-4FD8-9064-5916D7DF2EB9}"/>
    <hyperlink ref="L127" r:id="rId189" xr:uid="{43E11C38-4E6E-454A-ADE2-EF4CFF3CCF01}"/>
    <hyperlink ref="L128" r:id="rId190" xr:uid="{EED058E4-4D8C-4C0E-9660-3DB2E237E660}"/>
    <hyperlink ref="L131" r:id="rId191" xr:uid="{BF97F03D-868D-451C-BCFF-14DA5799BE0A}"/>
    <hyperlink ref="L132" r:id="rId192" xr:uid="{35DC4EC0-0039-45EB-BE98-3E80B1295F19}"/>
    <hyperlink ref="L135" r:id="rId193" xr:uid="{B0D28736-74CB-4CF0-A9D2-8A3CCA609350}"/>
    <hyperlink ref="L136" r:id="rId194" xr:uid="{D6580BF1-A824-405E-B549-FD2CABD4086F}"/>
    <hyperlink ref="L137" r:id="rId195" xr:uid="{67072CD8-A307-4514-908A-28AD6813B0C5}"/>
    <hyperlink ref="L138" r:id="rId196" xr:uid="{FA522F41-4F26-4F10-85BB-D47B57D3941E}"/>
    <hyperlink ref="L139" r:id="rId197" xr:uid="{98577688-F9F9-48A8-8E49-AA12D23BC4CF}"/>
    <hyperlink ref="L140" r:id="rId198" xr:uid="{9C873442-0CBE-4B85-9CFC-553673427218}"/>
    <hyperlink ref="L141" r:id="rId199" xr:uid="{A377FD58-0076-4A65-B334-83A62C8F8FB2}"/>
    <hyperlink ref="L143" r:id="rId200" xr:uid="{05B1A4EB-D853-4A62-8787-20652B190134}"/>
    <hyperlink ref="L144" r:id="rId201" xr:uid="{B908AF7C-B311-42A6-A676-70A81591EE28}"/>
    <hyperlink ref="L145" r:id="rId202" xr:uid="{68DA24C9-D26E-42AC-A6B9-232DF24317B2}"/>
    <hyperlink ref="L146" r:id="rId203" xr:uid="{BAB4BD46-4866-4B85-B9C3-BEF9ABB94122}"/>
    <hyperlink ref="L147" r:id="rId204" xr:uid="{65005606-AC3A-4FBD-8B25-9CCA5C3166B0}"/>
    <hyperlink ref="L148" r:id="rId205" xr:uid="{B52D26F0-9321-445E-94E7-3077BFABD319}"/>
    <hyperlink ref="L150" r:id="rId206" xr:uid="{FEC618FC-BC91-41E4-9EE4-EA717F455200}"/>
    <hyperlink ref="L151" r:id="rId207" xr:uid="{690C9187-54D6-4E70-8FBB-EB532F7D7C94}"/>
    <hyperlink ref="L152" r:id="rId208" xr:uid="{96E7CF1C-26AB-4A11-A407-D6C32335E5A1}"/>
    <hyperlink ref="L153" r:id="rId209" xr:uid="{76B1AAEA-A420-45B6-938C-AF3976552B30}"/>
    <hyperlink ref="L154" r:id="rId210" xr:uid="{8650B6C0-5338-4F55-A3D8-1B96B1E2E2EF}"/>
    <hyperlink ref="L155" r:id="rId211" xr:uid="{8F32DD0A-DBDF-4953-94F8-5B7599989190}"/>
    <hyperlink ref="L158" r:id="rId212" xr:uid="{3E13926D-0E21-46C2-BBE2-D960246ECC12}"/>
    <hyperlink ref="L159" r:id="rId213" xr:uid="{A646ACF3-8E08-4996-9489-67FA0F5D97C7}"/>
    <hyperlink ref="L160" r:id="rId214" xr:uid="{70317815-D861-4332-AF60-42980A6CD753}"/>
    <hyperlink ref="L163" r:id="rId215" xr:uid="{A3CA194B-B83F-4851-B679-44EDCA3F23E2}"/>
    <hyperlink ref="L164" r:id="rId216" xr:uid="{C40D762B-71A6-46CF-9195-12B641AE4E9F}"/>
    <hyperlink ref="L165" r:id="rId217" xr:uid="{10882B64-30D9-4712-B21C-6D45BF73637C}"/>
    <hyperlink ref="L166" r:id="rId218" xr:uid="{E8FBC3F8-C3AC-4355-ADAA-82B0949C2F15}"/>
    <hyperlink ref="L169" r:id="rId219" xr:uid="{833B2076-B8C4-442F-BDD7-4EF362C94287}"/>
    <hyperlink ref="L170" r:id="rId220" xr:uid="{403CC17B-2848-4B0E-8E2C-00D888EF0287}"/>
    <hyperlink ref="L171" r:id="rId221" xr:uid="{BDFE4972-DCD8-47B4-852B-0F2A971DC9EC}"/>
    <hyperlink ref="L172" r:id="rId222" xr:uid="{E9AB9BD1-A184-4426-9813-A52AE7E8AA02}"/>
    <hyperlink ref="L130" r:id="rId223" xr:uid="{679F3D66-613D-43D0-AA1E-27410AE4AF1E}"/>
    <hyperlink ref="L161" r:id="rId224" xr:uid="{9FBC7838-B682-4210-B6E5-AE4A107D4AC7}"/>
    <hyperlink ref="L46" r:id="rId225" xr:uid="{C0D54775-424D-4148-91C1-E63305C22E64}"/>
    <hyperlink ref="L50" r:id="rId226" xr:uid="{44DE9AF9-05E0-4098-A5AB-DDFF350F808B}"/>
    <hyperlink ref="L107" r:id="rId227" xr:uid="{9B613778-DEB4-48FC-93FE-B3906EF48BB4}"/>
    <hyperlink ref="L111" r:id="rId228" xr:uid="{2C1A7670-3E69-4EAE-9FB7-1E79FD73CF97}"/>
    <hyperlink ref="L167" r:id="rId229" xr:uid="{AAC56571-70FE-422B-A5C2-5BC858D6EB14}"/>
    <hyperlink ref="L72" r:id="rId230" xr:uid="{D74E9731-C6BA-4C0F-A253-E4063FB229DD}"/>
    <hyperlink ref="L92" r:id="rId231" xr:uid="{BFD0CE0F-2702-4ADB-AD2C-06844F092598}"/>
    <hyperlink ref="L98" r:id="rId232" xr:uid="{C6EB86ED-8169-4B9C-B743-E3E43E8E1EDC}"/>
    <hyperlink ref="L156" r:id="rId233" xr:uid="{21C1FB2E-4F6C-4EA9-8DC2-7F289C48F87D}"/>
    <hyperlink ref="L162" r:id="rId234" xr:uid="{5DFCF017-BB8A-48E6-AEAC-8318CEB8D076}"/>
    <hyperlink ref="L168" r:id="rId235" xr:uid="{8511CD2C-DEEB-42B5-91D7-AE9F23C039B0}"/>
    <hyperlink ref="K26" r:id="rId236" xr:uid="{BCB6E8A1-2A6C-4C37-85A8-31473D0916E6}"/>
    <hyperlink ref="K73" r:id="rId237" xr:uid="{94622796-ABED-4E28-A86D-80B08B44A475}"/>
    <hyperlink ref="K162" r:id="rId238" xr:uid="{260F34E3-CF5F-454A-AD08-D82BDFF79B1E}"/>
    <hyperlink ref="K98" r:id="rId239" xr:uid="{F5F1B2B6-FC1F-4CCC-AB04-0510BBC2A972}"/>
    <hyperlink ref="K156" r:id="rId240" xr:uid="{02C3534F-C161-4EB8-96A7-D4FAF9D081A8}"/>
    <hyperlink ref="K83" r:id="rId241" xr:uid="{94FAFE29-E7CE-4286-B91D-9D597DFD72C0}"/>
    <hyperlink ref="L26" r:id="rId242" xr:uid="{0C4F7183-7C6C-4F85-BCD3-127D6CE03855}"/>
    <hyperlink ref="L28" r:id="rId243" xr:uid="{447F8AC8-BBB9-4359-9E05-8111DAE0B0F1}"/>
    <hyperlink ref="L44" r:id="rId244" xr:uid="{62C6407F-9F53-4017-965D-5D1BE48B9657}"/>
    <hyperlink ref="L59" r:id="rId245" xr:uid="{47E1DAAD-2294-4D9A-8857-EC55ABE04E29}"/>
    <hyperlink ref="L65" r:id="rId246" xr:uid="{1BE804C3-2BA1-49C0-8A09-979ADF2FF0A1}"/>
    <hyperlink ref="L73" r:id="rId247" xr:uid="{B844FD40-C044-44CD-9464-A1DA968D1C75}"/>
    <hyperlink ref="L83" r:id="rId248" xr:uid="{C91EF19F-6F09-435B-AF1E-040808FB9623}"/>
    <hyperlink ref="L103" r:id="rId249" xr:uid="{BAE20350-0BA3-4DDE-BA56-4286AB6598C7}"/>
    <hyperlink ref="K94" r:id="rId250" xr:uid="{6798F3AC-ECF3-44FD-9EE4-55CC2614DA6A}"/>
    <hyperlink ref="K13" r:id="rId251" xr:uid="{EE6D8C26-2169-40E9-B12B-8FF70228A119}"/>
    <hyperlink ref="K91" r:id="rId252" xr:uid="{2F955DB4-0053-4D9A-AAF4-28E3175A9553}"/>
    <hyperlink ref="L94" r:id="rId253" xr:uid="{69C2802A-67E2-4423-8115-367592DCFD36}"/>
    <hyperlink ref="L91" r:id="rId254" xr:uid="{95E8C5AD-89F8-4940-9159-379F94767301}"/>
    <hyperlink ref="L13" r:id="rId255" xr:uid="{286B6526-4574-4682-8DC2-6AAA7AB3D7AB}"/>
    <hyperlink ref="K78" r:id="rId256" xr:uid="{8EB1FA3A-25FF-404E-B395-084F97F6A677}"/>
    <hyperlink ref="K75" r:id="rId257" xr:uid="{C904EC98-5F41-4026-900F-C0078A77110D}"/>
    <hyperlink ref="K144" r:id="rId258" xr:uid="{25B47ADB-1F4A-43E1-B3DF-6F53C4388513}"/>
    <hyperlink ref="K95" r:id="rId259" xr:uid="{BFD3ED03-87F7-4572-9D5C-0AD3200AF2F2}"/>
    <hyperlink ref="L110" r:id="rId260" xr:uid="{2B586FEE-145A-407C-A593-FC2581241539}"/>
    <hyperlink ref="L106" r:id="rId261" xr:uid="{40FA5E47-B871-43EA-8BEC-62BE7C4371E3}"/>
    <hyperlink ref="E192" r:id="rId262" xr:uid="{6D1B2138-B2E0-4F2F-BB68-41CD853EFE7A}"/>
    <hyperlink ref="E200" r:id="rId263" xr:uid="{5CF0D7EC-E188-4025-B5A1-4FF6B6F3FE33}"/>
    <hyperlink ref="L119" r:id="rId264" xr:uid="{036AFB7E-1446-4FCD-81C4-739A0E977938}"/>
    <hyperlink ref="K106" r:id="rId265" xr:uid="{58D7302D-9CEF-4657-AEF5-98C7A771B897}"/>
    <hyperlink ref="L20" r:id="rId266" xr:uid="{CB450458-5E5C-4618-9F97-3BD304C6D7DD}"/>
    <hyperlink ref="L102" r:id="rId267" xr:uid="{3E04D079-B471-46F7-AB8C-6A0D139A22F6}"/>
    <hyperlink ref="L149" r:id="rId268" xr:uid="{845A8CC0-B0B7-4658-BEFC-04EEE829C6AC}"/>
    <hyperlink ref="K21" r:id="rId269" xr:uid="{0CFC39DC-ED31-42E7-9C07-2355956E2A8D}"/>
    <hyperlink ref="L21" r:id="rId270" xr:uid="{28613A4B-8CBB-4CE0-B133-08B845E82F67}"/>
    <hyperlink ref="L10" r:id="rId271" xr:uid="{028223D0-966A-4539-B6B9-20887CD6AA67}"/>
    <hyperlink ref="L129" r:id="rId272" xr:uid="{43379A52-C4C9-4EBF-B096-3B5A1921957D}"/>
    <hyperlink ref="K33" r:id="rId273" xr:uid="{EBEF9393-BA3A-4EEB-A8F0-703FFE0BE549}"/>
    <hyperlink ref="K74" r:id="rId274" xr:uid="{5709FB3D-1396-4584-B3EF-2588E077BFA7}"/>
    <hyperlink ref="K155" r:id="rId275" xr:uid="{7E5E5120-EC30-4DA9-8C5F-2B580AA14956}"/>
    <hyperlink ref="K22" r:id="rId276" xr:uid="{C021B2D5-C52C-43B3-9B37-01AF9F3FBCAC}"/>
    <hyperlink ref="K7" r:id="rId277" xr:uid="{D94DA8C9-95AE-4F7B-B75D-3189167F9317}"/>
    <hyperlink ref="K159" r:id="rId278" xr:uid="{1D99BCBA-31AF-48BC-8B7B-19BA8098499C}"/>
    <hyperlink ref="K169" r:id="rId279" xr:uid="{4ECD45C2-AFA5-4B65-B401-45A37CF1F58E}"/>
    <hyperlink ref="K149" r:id="rId280" xr:uid="{5C83E2DC-D9D1-45A9-933A-B5EAB15EFE00}"/>
    <hyperlink ref="E216" r:id="rId281" xr:uid="{70891ED7-4CEC-420A-9671-165FCB0FE7DC}"/>
    <hyperlink ref="K27" r:id="rId282" xr:uid="{26C5CE97-A14F-4C61-BA66-53CDFAB8F3C3}"/>
    <hyperlink ref="L89" r:id="rId283" xr:uid="{78D811BB-5C21-49C9-9944-D53B479A1EF4}"/>
    <hyperlink ref="K6" r:id="rId284" xr:uid="{68D98543-D00E-446A-839D-12BB7D462FE3}"/>
    <hyperlink ref="K80" r:id="rId285" xr:uid="{4308E2A2-210D-4E0E-8DCA-2168A52B6D34}"/>
    <hyperlink ref="K70" r:id="rId286" xr:uid="{2CC67679-7071-4154-893A-9C77B5037463}"/>
    <hyperlink ref="E213" r:id="rId287" xr:uid="{A4B7B0C9-4AD0-4193-8280-C69DE657EF88}"/>
    <hyperlink ref="K36" r:id="rId288" xr:uid="{72FD9036-69F8-4D1C-8D73-C89BA09807F4}"/>
    <hyperlink ref="K107" r:id="rId289" xr:uid="{E5ACE86A-7249-4E17-B71A-CF3362AFB23C}"/>
    <hyperlink ref="K136" r:id="rId290" xr:uid="{53F9788A-DA3C-455B-81ED-85DC06C2E6D3}"/>
    <hyperlink ref="K119" r:id="rId291" xr:uid="{5733F9F4-9EDE-44BF-8738-514C0AFE8B19}"/>
    <hyperlink ref="E180" r:id="rId292" xr:uid="{5C9A0848-D505-4CD2-984D-B417B4CB5557}"/>
    <hyperlink ref="K42" r:id="rId293" xr:uid="{4E35488B-5E78-4FCA-B830-46BC625F94B0}"/>
    <hyperlink ref="K35" r:id="rId294" xr:uid="{B3F69B36-BA40-4E55-9F40-D8B4B36DC575}"/>
    <hyperlink ref="K59" r:id="rId295" xr:uid="{C3E27802-D9A6-46D6-A375-1AFD8423E2CC}"/>
    <hyperlink ref="K10" r:id="rId296" xr:uid="{105BBF2B-7000-4278-8B02-6679ED7C8DE4}"/>
    <hyperlink ref="K5" r:id="rId297" xr:uid="{4295E22E-8210-4611-8444-4FE911E36315}"/>
    <hyperlink ref="K52" r:id="rId298" xr:uid="{69E0E04F-77A9-4384-8F10-B2B427E0361B}"/>
    <hyperlink ref="K89" r:id="rId299" xr:uid="{A5BA30E3-A0D8-466C-9ED3-11C35E5177C1}"/>
    <hyperlink ref="K153" r:id="rId300" xr:uid="{5CDB683E-202F-418F-AD9E-0F9E0D8755ED}"/>
    <hyperlink ref="K23" r:id="rId301" xr:uid="{789138F1-E114-4734-AC5E-05E2527650E8}"/>
    <hyperlink ref="E191" r:id="rId302" xr:uid="{E42F38AE-5D28-42E1-9A45-81B592AA4CA8}"/>
    <hyperlink ref="K132" r:id="rId303" xr:uid="{FE3ECB96-0F7D-4FE0-8FA3-E31A7771197E}"/>
    <hyperlink ref="K9" r:id="rId304" xr:uid="{A9753555-29E0-404C-8DDB-40EFBABA1646}"/>
    <hyperlink ref="K64" r:id="rId305" xr:uid="{E694318C-D648-4F1F-97CF-CBE040451A7D}"/>
    <hyperlink ref="K69" r:id="rId306" xr:uid="{4484FEC3-6E4D-4DD0-98DB-BDA9657DA2E4}"/>
    <hyperlink ref="K76" r:id="rId307" xr:uid="{C305E828-BE89-4F93-8384-BBDDFB1F831F}"/>
    <hyperlink ref="K93" r:id="rId308" xr:uid="{39A399A9-561A-4D24-9D98-E283C4AC74DB}"/>
    <hyperlink ref="K131" r:id="rId309" xr:uid="{7399897D-A56F-464D-8407-64FE4B3C3375}"/>
    <hyperlink ref="K109" r:id="rId310" xr:uid="{5A138672-E32D-415F-B050-BBB2EF95F209}"/>
    <hyperlink ref="E178" r:id="rId311" xr:uid="{6D810582-3369-4DC8-BB7F-46FB1C33E137}"/>
    <hyperlink ref="E195" r:id="rId312" xr:uid="{A7DF5A7F-FA21-44A9-B082-8F0F93074606}"/>
    <hyperlink ref="K39" r:id="rId313" xr:uid="{E61DA101-76FC-434A-B65C-D1C95162CD50}"/>
    <hyperlink ref="K20" r:id="rId314" xr:uid="{B610E741-6992-47FC-9385-D53F07B6D65E}"/>
    <hyperlink ref="K139" r:id="rId315" xr:uid="{B4B6D71F-0B01-414F-8732-EB77C362A2AC}"/>
    <hyperlink ref="K163" r:id="rId316" xr:uid="{0816EB23-99AD-402A-B46A-1373DA1E4617}"/>
    <hyperlink ref="K96" r:id="rId317" xr:uid="{2E8712D3-322B-4B79-B224-BB48CDD8F833}"/>
    <hyperlink ref="K140" r:id="rId318" xr:uid="{A0F1A04A-8FF7-4FE9-BAAE-7315F84F5C1B}"/>
    <hyperlink ref="K128" r:id="rId319" xr:uid="{2A9BB608-7A69-4762-A5AA-A729E5CFB255}"/>
    <hyperlink ref="K115" r:id="rId320" xr:uid="{5019DE5F-C3CE-4906-BA18-C2F73353BBA1}"/>
    <hyperlink ref="K4" r:id="rId321" xr:uid="{7A09BCCB-D29B-473A-A280-FC5E948CDA7A}"/>
    <hyperlink ref="K129" r:id="rId322" xr:uid="{E1B3ACD9-EC65-4394-B938-1A6D2A67F8C7}"/>
    <hyperlink ref="K108" r:id="rId323" xr:uid="{DA0D4AB8-99AB-4024-A21E-C6C90B3E6CB5}"/>
    <hyperlink ref="K34" r:id="rId324" xr:uid="{217C81AA-D46F-475C-BE10-355349D9F3DE}"/>
    <hyperlink ref="L34" r:id="rId325" xr:uid="{2BEFAFC0-47F3-4F49-9B3F-9E7B01CD4DE7}"/>
    <hyperlink ref="K88" r:id="rId326" xr:uid="{82FC686C-D49A-4447-A2C9-719AB17638CC}"/>
    <hyperlink ref="L133" r:id="rId327" xr:uid="{C5E6A8C6-461F-4056-894A-3411DFA710B5}"/>
    <hyperlink ref="K133" r:id="rId328" xr:uid="{3ADBA0C5-55D2-4CC6-AB05-386BF963437D}"/>
    <hyperlink ref="L45" r:id="rId329" xr:uid="{05A66922-6339-4BD4-BCF3-63A75E2FE9B5}"/>
    <hyperlink ref="K45" r:id="rId330" xr:uid="{8CD21F97-F58E-4A0B-9A67-C85537F3FD62}"/>
    <hyperlink ref="K66" r:id="rId331" xr:uid="{581F6B33-671E-4C49-AD34-C6D5F9540066}"/>
    <hyperlink ref="L66" r:id="rId332" xr:uid="{A2DB909D-4685-4D1B-86BF-AE7C3348777A}"/>
    <hyperlink ref="K79" r:id="rId333" xr:uid="{F48ADF77-D63D-4EFC-8085-8E597E82E14E}"/>
    <hyperlink ref="L79" r:id="rId334" xr:uid="{F71561F9-0B5F-4D2D-B428-F531F4F5A865}"/>
    <hyperlink ref="K97" r:id="rId335" xr:uid="{F287B3E5-2184-406B-8F33-A1567DE66A76}"/>
    <hyperlink ref="L97" r:id="rId336" xr:uid="{D22FE4D9-DED7-45EC-BC16-02FE2D418250}"/>
    <hyperlink ref="L99" r:id="rId337" xr:uid="{ED4A9746-31D3-436C-85F2-4D9F25138F60}"/>
    <hyperlink ref="K99" r:id="rId338" xr:uid="{46D5F0DB-3F00-4ECD-AC11-AC082CCCBD51}"/>
    <hyperlink ref="L142" r:id="rId339" xr:uid="{71419410-10AA-4192-B4D0-DA3062F53474}"/>
    <hyperlink ref="K142" r:id="rId340" xr:uid="{E91AD5B7-9DCB-4BB9-8275-728DDDCC3F38}"/>
    <hyperlink ref="L157" r:id="rId341" xr:uid="{2F57D92F-71CA-4E2C-8D8D-A6681FABE3B5}"/>
    <hyperlink ref="K157" r:id="rId342" xr:uid="{0A130A20-2A82-4961-A693-0AE6B9CAD9B7}"/>
    <hyperlink ref="E205" r:id="rId343" xr:uid="{C8248678-F481-4F13-B016-8C5C21B7A671}"/>
    <hyperlink ref="K16" r:id="rId344" xr:uid="{6D0FAADE-83F7-410C-AF51-EACA908F1B91}"/>
    <hyperlink ref="K102" r:id="rId345" xr:uid="{BEFB2C94-CC02-492F-A736-B555EC47514A}"/>
    <hyperlink ref="K15" r:id="rId346" xr:uid="{7BDE0781-B78E-429A-97FA-638DE58FF177}"/>
    <hyperlink ref="K110" r:id="rId347" xr:uid="{C44466E2-2618-4764-92CB-D1FE35D29C1F}"/>
    <hyperlink ref="K84" r:id="rId348" xr:uid="{8C61EB7B-8AB1-4644-B1BF-7DF134A4C66C}"/>
    <hyperlink ref="K82" r:id="rId349" xr:uid="{05572AB9-8D73-4385-B5D6-35AE41B294FE}"/>
    <hyperlink ref="K117" r:id="rId350" xr:uid="{0D65A6D9-EEE7-4106-B5ED-6E826C361C17}"/>
    <hyperlink ref="E206" r:id="rId351" xr:uid="{DFA430C4-69C4-4499-A8A4-1BA6152959AD}"/>
    <hyperlink ref="E189" r:id="rId352" xr:uid="{BEBE348C-CB6E-4CC0-AFE7-BCCBD474AD11}"/>
    <hyperlink ref="E204" r:id="rId353" xr:uid="{1148F5D4-83B1-492E-8BFC-83326F9BCF6D}"/>
    <hyperlink ref="E202" r:id="rId354" xr:uid="{8E366BD9-6E61-40E4-B689-5561AD99A640}"/>
    <hyperlink ref="E184" r:id="rId355" xr:uid="{FF5A1C75-00CE-4ED2-ADB3-A048DF003021}"/>
    <hyperlink ref="L134" r:id="rId356" xr:uid="{675A855B-A659-41A0-A7B0-816FBED5E08A}"/>
    <hyperlink ref="K134" r:id="rId357" xr:uid="{37CB7644-428D-44ED-9194-444C4E8F98BC}"/>
    <hyperlink ref="K161" r:id="rId358" xr:uid="{13B6D33A-093F-4894-B5A5-BD8D81779FE0}"/>
    <hyperlink ref="K61" r:id="rId359" xr:uid="{C9D2E5C0-CF84-492D-89E4-BE3F609183FA}"/>
    <hyperlink ref="K92" r:id="rId360" xr:uid="{E3DD6FC2-0028-4116-A679-25348C0F83DF}"/>
    <hyperlink ref="K55" r:id="rId361" xr:uid="{777D458A-F207-4DE6-93EB-85EA75FCFE30}"/>
    <hyperlink ref="K103" r:id="rId362" xr:uid="{F60AB709-2F26-4E80-BB47-F8043D40EE5F}"/>
    <hyperlink ref="K50" r:id="rId363" xr:uid="{5FCDE790-9E51-4D83-AD0D-532CA311A50A}"/>
    <hyperlink ref="E215" r:id="rId364" xr:uid="{D6B44ECA-1656-45A2-A035-2FBB349389B3}"/>
    <hyperlink ref="K148" r:id="rId365" xr:uid="{69E04595-BD49-4E8A-9B42-36EF8577F902}"/>
    <hyperlink ref="K135" r:id="rId366" xr:uid="{3C3192B2-F544-48A4-BC1F-E15E451A8757}"/>
    <hyperlink ref="K28" r:id="rId367" xr:uid="{F8359D2B-B743-477D-BD80-9B92D3114310}"/>
    <hyperlink ref="K72" r:id="rId368" xr:uid="{3A3A5C58-34B6-4799-B62B-10BD6A865702}"/>
    <hyperlink ref="K44" r:id="rId369" xr:uid="{4B7649A3-501C-4958-AEAF-CF6087711D24}"/>
    <hyperlink ref="K65" r:id="rId370" xr:uid="{E98E586D-2C14-4183-8A7F-8AC795B59C20}"/>
    <hyperlink ref="K116" r:id="rId371" xr:uid="{31F8A886-DE80-46E7-A742-9DE73E8CF2E5}"/>
    <hyperlink ref="K165" r:id="rId372" xr:uid="{A72917D1-9B3B-438C-B9ED-76A962859E14}"/>
    <hyperlink ref="K173" r:id="rId373" xr:uid="{D8266922-C9BC-457B-B501-29BD2F1A94A5}"/>
    <hyperlink ref="K11" r:id="rId374" xr:uid="{36FD2E21-8973-4509-B6A2-E6FA6558EC9F}"/>
    <hyperlink ref="K143" r:id="rId375" xr:uid="{008186F9-7BE6-4015-9E34-3A54CA5669C9}"/>
    <hyperlink ref="K19" r:id="rId376" xr:uid="{36DFD8BF-DA03-43CC-9A14-5A0C95761D8E}"/>
    <hyperlink ref="L19" r:id="rId377" xr:uid="{CBA1137C-B44E-4E58-8501-0411ED063BB1}"/>
    <hyperlink ref="K104" r:id="rId378" xr:uid="{6D644FAA-0F30-465C-8F4A-7D1931D285DD}"/>
    <hyperlink ref="L104" r:id="rId379" xr:uid="{813EAC52-6036-46D7-9310-2542CBBC1153}"/>
    <hyperlink ref="K154" r:id="rId380" xr:uid="{BF6BAACD-2C96-4570-B15B-37D1870C3900}"/>
  </hyperlinks>
  <pageMargins left="0.25" right="0.25" top="0.25" bottom="0.25" header="0.3" footer="0.3"/>
  <pageSetup scale="41" fitToHeight="0" orientation="landscape" r:id="rId381"/>
  <headerFooter>
    <oddFooter xml:space="preserve">&amp;L&amp;13&amp;K08+000Updated as of: 6/1/2021
&amp;C&amp;13 &amp;K08+000111 E. Sego Lily Drive, Suite 400
Sandy, UT  84070
&amp;R&amp;13&amp;K08+000&amp;Z&amp;F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EB07-420E-4FF4-BDBC-11A8086CDCBF}">
  <dimension ref="A1:O157"/>
  <sheetViews>
    <sheetView workbookViewId="0">
      <selection activeCell="E1" sqref="E1:H2"/>
    </sheetView>
  </sheetViews>
  <sheetFormatPr defaultRowHeight="18.75" x14ac:dyDescent="0.3"/>
  <cols>
    <col min="1" max="1" width="11.42578125" style="67" bestFit="1" customWidth="1"/>
    <col min="2" max="2" width="14.7109375" style="67" customWidth="1"/>
    <col min="3" max="3" width="47.85546875" style="68" bestFit="1" customWidth="1"/>
    <col min="4" max="4" width="7.7109375" style="68" customWidth="1"/>
    <col min="5" max="5" width="34.7109375" style="10" customWidth="1"/>
    <col min="6" max="6" width="19.7109375" style="10" customWidth="1"/>
    <col min="7" max="7" width="7.7109375" style="10" customWidth="1"/>
    <col min="8" max="8" width="6.7109375" style="70" bestFit="1" customWidth="1"/>
    <col min="9" max="9" width="15.28515625" style="71" bestFit="1" customWidth="1"/>
    <col min="10" max="10" width="24" style="10" bestFit="1" customWidth="1"/>
    <col min="11" max="11" width="37.28515625" style="72" bestFit="1" customWidth="1"/>
    <col min="12" max="12" width="37.28515625" style="72" customWidth="1"/>
    <col min="13" max="13" width="11" style="68" bestFit="1" customWidth="1"/>
    <col min="14" max="15" width="15" style="68" bestFit="1" customWidth="1"/>
  </cols>
  <sheetData>
    <row r="1" spans="1:15" x14ac:dyDescent="0.3">
      <c r="A1" s="16"/>
      <c r="B1" s="167"/>
      <c r="C1" s="17" t="s">
        <v>19</v>
      </c>
      <c r="D1" s="18"/>
      <c r="E1" s="395" t="s">
        <v>1952</v>
      </c>
      <c r="F1" s="395"/>
      <c r="G1" s="395"/>
      <c r="H1" s="395"/>
      <c r="I1" s="19"/>
      <c r="J1" s="166"/>
      <c r="K1" s="163" t="s">
        <v>12</v>
      </c>
      <c r="L1" s="163"/>
      <c r="M1" s="21"/>
      <c r="N1" s="21"/>
      <c r="O1" s="21"/>
    </row>
    <row r="2" spans="1:15" x14ac:dyDescent="0.3">
      <c r="A2" s="23"/>
      <c r="B2" s="166"/>
      <c r="C2" s="24"/>
      <c r="D2" s="24"/>
      <c r="E2" s="395"/>
      <c r="F2" s="395"/>
      <c r="G2" s="395"/>
      <c r="H2" s="395"/>
      <c r="I2" s="25"/>
      <c r="J2" s="26"/>
      <c r="K2" s="163" t="s">
        <v>43</v>
      </c>
      <c r="L2" s="163"/>
      <c r="M2" s="24"/>
      <c r="N2" s="27"/>
      <c r="O2" s="27"/>
    </row>
    <row r="3" spans="1:15" ht="31.5" x14ac:dyDescent="0.2">
      <c r="A3" s="73" t="s">
        <v>11</v>
      </c>
      <c r="B3" s="74" t="s">
        <v>849</v>
      </c>
      <c r="C3" s="73" t="s">
        <v>15</v>
      </c>
      <c r="D3" s="74" t="s">
        <v>1891</v>
      </c>
      <c r="E3" s="73" t="s">
        <v>16</v>
      </c>
      <c r="F3" s="75" t="s">
        <v>66</v>
      </c>
      <c r="G3" s="73" t="s">
        <v>67</v>
      </c>
      <c r="H3" s="76" t="s">
        <v>218</v>
      </c>
      <c r="I3" s="73" t="s">
        <v>9</v>
      </c>
      <c r="J3" s="73" t="s">
        <v>8</v>
      </c>
      <c r="K3" s="73" t="s">
        <v>7</v>
      </c>
      <c r="L3" s="73" t="s">
        <v>1300</v>
      </c>
      <c r="M3" s="74" t="s">
        <v>410</v>
      </c>
      <c r="N3" s="74" t="s">
        <v>17</v>
      </c>
      <c r="O3" s="74" t="s">
        <v>1489</v>
      </c>
    </row>
    <row r="4" spans="1:15" ht="16.5" customHeight="1" x14ac:dyDescent="0.2">
      <c r="A4" s="83" t="s">
        <v>1923</v>
      </c>
      <c r="B4" s="205" t="s">
        <v>776</v>
      </c>
      <c r="C4" s="66" t="s">
        <v>1909</v>
      </c>
      <c r="D4" s="63">
        <f>310+1</f>
        <v>311</v>
      </c>
      <c r="E4" s="141" t="s">
        <v>1934</v>
      </c>
      <c r="F4" s="141" t="s">
        <v>1912</v>
      </c>
      <c r="G4" s="63" t="s">
        <v>107</v>
      </c>
      <c r="H4" s="64">
        <v>60411</v>
      </c>
      <c r="I4" s="63" t="s">
        <v>1935</v>
      </c>
      <c r="J4" s="124" t="s">
        <v>2548</v>
      </c>
      <c r="K4" s="65" t="s">
        <v>2549</v>
      </c>
      <c r="L4" s="235" t="s">
        <v>1929</v>
      </c>
      <c r="M4" s="66"/>
      <c r="N4" s="66" t="s">
        <v>2462</v>
      </c>
      <c r="O4" s="66"/>
    </row>
    <row r="5" spans="1:15" ht="16.5" customHeight="1" x14ac:dyDescent="0.2">
      <c r="A5" s="83" t="s">
        <v>1924</v>
      </c>
      <c r="B5" s="205" t="s">
        <v>776</v>
      </c>
      <c r="C5" s="66" t="s">
        <v>1908</v>
      </c>
      <c r="D5" s="63">
        <f>119+1</f>
        <v>120</v>
      </c>
      <c r="E5" s="141" t="s">
        <v>1936</v>
      </c>
      <c r="F5" s="141" t="s">
        <v>1911</v>
      </c>
      <c r="G5" s="63" t="s">
        <v>453</v>
      </c>
      <c r="H5" s="64">
        <v>67216</v>
      </c>
      <c r="I5" s="63" t="s">
        <v>2421</v>
      </c>
      <c r="J5" s="124" t="s">
        <v>1918</v>
      </c>
      <c r="K5" s="65" t="s">
        <v>1925</v>
      </c>
      <c r="L5" s="235" t="s">
        <v>1930</v>
      </c>
      <c r="M5" s="66"/>
      <c r="N5" s="66" t="s">
        <v>2462</v>
      </c>
      <c r="O5" s="66"/>
    </row>
    <row r="6" spans="1:15" ht="16.5" customHeight="1" x14ac:dyDescent="0.2">
      <c r="A6" s="83" t="s">
        <v>1894</v>
      </c>
      <c r="B6" s="205" t="s">
        <v>776</v>
      </c>
      <c r="C6" s="66" t="s">
        <v>1889</v>
      </c>
      <c r="D6" s="63">
        <v>201</v>
      </c>
      <c r="E6" s="141" t="s">
        <v>1903</v>
      </c>
      <c r="F6" s="141" t="s">
        <v>1900</v>
      </c>
      <c r="G6" s="63" t="s">
        <v>111</v>
      </c>
      <c r="H6" s="64">
        <v>49319</v>
      </c>
      <c r="I6" s="63" t="s">
        <v>1905</v>
      </c>
      <c r="J6" s="124" t="s">
        <v>1902</v>
      </c>
      <c r="K6" s="65" t="s">
        <v>1904</v>
      </c>
      <c r="L6" s="235" t="s">
        <v>1901</v>
      </c>
      <c r="M6" s="66"/>
      <c r="N6" s="66" t="s">
        <v>2462</v>
      </c>
      <c r="O6" s="66"/>
    </row>
    <row r="7" spans="1:15" ht="16.5" customHeight="1" x14ac:dyDescent="0.2">
      <c r="A7" s="83" t="s">
        <v>2031</v>
      </c>
      <c r="B7" s="205" t="s">
        <v>776</v>
      </c>
      <c r="C7" s="66" t="s">
        <v>2030</v>
      </c>
      <c r="D7" s="63">
        <v>192</v>
      </c>
      <c r="E7" s="141" t="s">
        <v>2035</v>
      </c>
      <c r="F7" s="141" t="s">
        <v>456</v>
      </c>
      <c r="G7" s="63" t="s">
        <v>103</v>
      </c>
      <c r="H7" s="64">
        <v>85207</v>
      </c>
      <c r="I7" s="63"/>
      <c r="J7" s="124" t="s">
        <v>2032</v>
      </c>
      <c r="K7" s="65" t="s">
        <v>2033</v>
      </c>
      <c r="L7" s="345" t="s">
        <v>2034</v>
      </c>
      <c r="M7" s="66"/>
      <c r="N7" s="66" t="s">
        <v>2462</v>
      </c>
      <c r="O7" s="66"/>
    </row>
    <row r="8" spans="1:15" ht="16.5" customHeight="1" x14ac:dyDescent="0.2">
      <c r="A8" s="83" t="s">
        <v>1920</v>
      </c>
      <c r="B8" s="205" t="s">
        <v>776</v>
      </c>
      <c r="C8" s="66" t="s">
        <v>1910</v>
      </c>
      <c r="D8" s="63">
        <v>164</v>
      </c>
      <c r="E8" s="141" t="s">
        <v>1937</v>
      </c>
      <c r="F8" s="141" t="s">
        <v>456</v>
      </c>
      <c r="G8" s="63" t="s">
        <v>103</v>
      </c>
      <c r="H8" s="64">
        <v>85210</v>
      </c>
      <c r="I8" s="63" t="s">
        <v>1938</v>
      </c>
      <c r="J8" s="124" t="s">
        <v>1919</v>
      </c>
      <c r="K8" s="65" t="s">
        <v>1926</v>
      </c>
      <c r="L8" s="235" t="s">
        <v>1931</v>
      </c>
      <c r="M8" s="66"/>
      <c r="N8" s="66" t="s">
        <v>2462</v>
      </c>
      <c r="O8" s="66"/>
    </row>
    <row r="9" spans="1:15" ht="16.5" customHeight="1" x14ac:dyDescent="0.2">
      <c r="A9" s="83" t="s">
        <v>1922</v>
      </c>
      <c r="B9" s="205" t="s">
        <v>776</v>
      </c>
      <c r="C9" s="66" t="s">
        <v>1915</v>
      </c>
      <c r="D9" s="63">
        <v>474</v>
      </c>
      <c r="E9" s="141" t="s">
        <v>1939</v>
      </c>
      <c r="F9" s="141" t="s">
        <v>1914</v>
      </c>
      <c r="G9" s="63" t="s">
        <v>114</v>
      </c>
      <c r="H9" s="64">
        <v>64012</v>
      </c>
      <c r="I9" s="63" t="s">
        <v>1940</v>
      </c>
      <c r="J9" s="124" t="s">
        <v>1916</v>
      </c>
      <c r="K9" s="65" t="s">
        <v>1927</v>
      </c>
      <c r="L9" s="235" t="s">
        <v>1932</v>
      </c>
      <c r="M9" s="66"/>
      <c r="N9" s="66" t="s">
        <v>2462</v>
      </c>
      <c r="O9" s="66"/>
    </row>
    <row r="10" spans="1:15" ht="16.5" customHeight="1" x14ac:dyDescent="0.2">
      <c r="A10" s="83" t="s">
        <v>1893</v>
      </c>
      <c r="B10" s="205" t="s">
        <v>776</v>
      </c>
      <c r="C10" s="66" t="s">
        <v>1890</v>
      </c>
      <c r="D10" s="63">
        <v>93</v>
      </c>
      <c r="E10" s="141" t="s">
        <v>1895</v>
      </c>
      <c r="F10" s="141" t="s">
        <v>461</v>
      </c>
      <c r="G10" s="63" t="s">
        <v>454</v>
      </c>
      <c r="H10" s="64">
        <v>89115</v>
      </c>
      <c r="I10" s="63" t="s">
        <v>1896</v>
      </c>
      <c r="J10" s="124" t="s">
        <v>1897</v>
      </c>
      <c r="K10" s="65" t="s">
        <v>1898</v>
      </c>
      <c r="L10" s="235" t="s">
        <v>1899</v>
      </c>
      <c r="M10" s="66"/>
      <c r="N10" s="66" t="s">
        <v>2462</v>
      </c>
      <c r="O10" s="66"/>
    </row>
    <row r="11" spans="1:15" ht="16.5" customHeight="1" x14ac:dyDescent="0.2">
      <c r="A11" s="83" t="s">
        <v>2341</v>
      </c>
      <c r="B11" s="205" t="s">
        <v>776</v>
      </c>
      <c r="C11" s="66" t="s">
        <v>2339</v>
      </c>
      <c r="D11" s="63">
        <v>140</v>
      </c>
      <c r="E11" s="141" t="s">
        <v>2342</v>
      </c>
      <c r="F11" s="141" t="s">
        <v>2340</v>
      </c>
      <c r="G11" s="63" t="s">
        <v>106</v>
      </c>
      <c r="H11" s="64">
        <v>84058</v>
      </c>
      <c r="I11" s="63"/>
      <c r="J11" s="124" t="s">
        <v>2344</v>
      </c>
      <c r="K11" s="65" t="s">
        <v>2366</v>
      </c>
      <c r="L11" s="235" t="s">
        <v>2343</v>
      </c>
      <c r="M11" s="66"/>
      <c r="N11" s="66" t="s">
        <v>2462</v>
      </c>
      <c r="O11" s="66"/>
    </row>
    <row r="12" spans="1:15" ht="16.5" customHeight="1" x14ac:dyDescent="0.2">
      <c r="A12" s="83" t="s">
        <v>1921</v>
      </c>
      <c r="B12" s="205" t="s">
        <v>776</v>
      </c>
      <c r="C12" s="66" t="s">
        <v>1913</v>
      </c>
      <c r="D12" s="63">
        <v>189</v>
      </c>
      <c r="E12" s="141" t="s">
        <v>1941</v>
      </c>
      <c r="F12" s="141" t="s">
        <v>830</v>
      </c>
      <c r="G12" s="63" t="s">
        <v>103</v>
      </c>
      <c r="H12" s="64">
        <v>85713</v>
      </c>
      <c r="I12" s="63" t="s">
        <v>1942</v>
      </c>
      <c r="J12" s="124" t="s">
        <v>1917</v>
      </c>
      <c r="K12" s="65" t="s">
        <v>1928</v>
      </c>
      <c r="L12" s="235" t="s">
        <v>1933</v>
      </c>
      <c r="M12" s="66"/>
      <c r="N12" s="66" t="s">
        <v>2462</v>
      </c>
      <c r="O12" s="66"/>
    </row>
    <row r="13" spans="1:15" ht="15.75" x14ac:dyDescent="0.25">
      <c r="A13" s="103">
        <f>COUNT(D4:D12)</f>
        <v>9</v>
      </c>
      <c r="B13" s="103"/>
      <c r="C13" s="86"/>
      <c r="D13" s="69">
        <f>SUM(D4:D12)</f>
        <v>1884</v>
      </c>
      <c r="E13" s="87"/>
      <c r="F13" s="86"/>
      <c r="G13" s="86"/>
      <c r="H13" s="86"/>
      <c r="I13" s="11"/>
      <c r="J13" s="86"/>
      <c r="K13" s="85"/>
      <c r="L13" s="85"/>
      <c r="M13"/>
      <c r="N13"/>
      <c r="O13"/>
    </row>
    <row r="14" spans="1:15" ht="16.5" thickBot="1" x14ac:dyDescent="0.3">
      <c r="A14" s="85"/>
      <c r="B14" s="85"/>
      <c r="F14" s="396"/>
      <c r="G14" s="396"/>
      <c r="H14" s="396"/>
      <c r="I14" s="11"/>
      <c r="J14" s="86"/>
      <c r="K14" s="85"/>
      <c r="L14" s="85"/>
      <c r="M14"/>
      <c r="N14"/>
      <c r="O14"/>
    </row>
    <row r="15" spans="1:15" ht="15.75" x14ac:dyDescent="0.25">
      <c r="A15" s="85"/>
      <c r="B15" s="85"/>
      <c r="C15" s="9" t="s">
        <v>411</v>
      </c>
      <c r="D15" s="157"/>
      <c r="E15" s="86"/>
      <c r="F15" s="173" t="s">
        <v>848</v>
      </c>
      <c r="G15" s="200" t="s">
        <v>1892</v>
      </c>
      <c r="H15" s="175" t="s">
        <v>859</v>
      </c>
      <c r="I15" s="11"/>
      <c r="J15" s="86"/>
      <c r="K15" s="85"/>
      <c r="L15" s="85"/>
      <c r="M15"/>
      <c r="N15"/>
      <c r="O15"/>
    </row>
    <row r="16" spans="1:15" ht="16.5" thickBot="1" x14ac:dyDescent="0.3">
      <c r="A16" s="85"/>
      <c r="B16" s="85"/>
      <c r="C16" s="155"/>
      <c r="D16" s="86"/>
      <c r="E16" s="158"/>
      <c r="F16" s="176" t="s">
        <v>776</v>
      </c>
      <c r="G16" s="177">
        <f>+D4+D5+D6+D7+D8+D9+D10+D11+D12</f>
        <v>1884</v>
      </c>
      <c r="H16" s="183"/>
      <c r="I16" s="11"/>
      <c r="J16" s="86"/>
      <c r="K16" s="85"/>
      <c r="L16" s="85"/>
      <c r="M16"/>
      <c r="N16"/>
      <c r="O16"/>
    </row>
    <row r="17" spans="1:15" ht="16.5" thickBot="1" x14ac:dyDescent="0.3">
      <c r="A17" s="85"/>
      <c r="B17" s="85"/>
      <c r="C17" s="9" t="s">
        <v>690</v>
      </c>
      <c r="D17" s="86"/>
      <c r="E17" s="86"/>
      <c r="F17" s="197" t="s">
        <v>846</v>
      </c>
      <c r="G17" s="198">
        <f>SUM(G16:G16)</f>
        <v>1884</v>
      </c>
      <c r="H17" s="184"/>
      <c r="I17" s="11"/>
      <c r="J17" s="86"/>
      <c r="K17" s="85"/>
      <c r="L17" s="85"/>
      <c r="M17"/>
      <c r="N17"/>
      <c r="O17"/>
    </row>
    <row r="18" spans="1:15" ht="16.5" thickBot="1" x14ac:dyDescent="0.3">
      <c r="A18" s="85"/>
      <c r="B18" s="85"/>
      <c r="C18" s="155"/>
      <c r="D18" s="86"/>
      <c r="E18" s="158"/>
      <c r="F18" s="86"/>
      <c r="G18" s="86"/>
      <c r="H18" s="86"/>
      <c r="I18" s="11"/>
      <c r="J18" s="86"/>
      <c r="K18" s="85"/>
      <c r="L18" s="85"/>
      <c r="M18"/>
      <c r="N18"/>
      <c r="O18"/>
    </row>
    <row r="19" spans="1:15" ht="15.75" x14ac:dyDescent="0.25">
      <c r="A19" s="85"/>
      <c r="B19" s="85"/>
      <c r="C19" s="9" t="s">
        <v>17</v>
      </c>
      <c r="D19" s="86"/>
      <c r="E19" s="86"/>
      <c r="F19" s="86"/>
      <c r="G19" s="86"/>
      <c r="H19" s="86"/>
      <c r="I19" s="11"/>
      <c r="J19" s="86"/>
      <c r="K19" s="85"/>
      <c r="L19" s="85"/>
      <c r="M19"/>
      <c r="N19"/>
      <c r="O19"/>
    </row>
    <row r="20" spans="1:15" ht="16.5" thickBot="1" x14ac:dyDescent="0.3">
      <c r="A20" s="85"/>
      <c r="B20" s="85"/>
      <c r="C20" s="156" t="s">
        <v>2463</v>
      </c>
      <c r="D20" s="86"/>
      <c r="E20" s="159" t="s">
        <v>2423</v>
      </c>
      <c r="F20" s="86"/>
      <c r="G20" s="86"/>
      <c r="H20" s="86"/>
      <c r="I20" s="11"/>
      <c r="J20" s="86"/>
      <c r="K20" s="85"/>
      <c r="L20" s="85"/>
      <c r="M20"/>
      <c r="N20"/>
      <c r="O20"/>
    </row>
    <row r="21" spans="1:15" x14ac:dyDescent="0.3">
      <c r="A21" s="85"/>
      <c r="B21" s="85"/>
      <c r="F21" s="68"/>
      <c r="G21" s="68"/>
      <c r="I21" s="11"/>
      <c r="J21" s="86"/>
      <c r="K21" s="85"/>
      <c r="L21" s="85"/>
      <c r="M21"/>
      <c r="N21"/>
      <c r="O21"/>
    </row>
    <row r="22" spans="1:15" x14ac:dyDescent="0.3">
      <c r="A22" s="85"/>
      <c r="B22" s="85"/>
      <c r="F22" s="68"/>
      <c r="G22" s="68"/>
      <c r="I22" s="11"/>
      <c r="J22" s="86"/>
      <c r="K22" s="85"/>
      <c r="L22" s="85"/>
      <c r="M22" s="86"/>
      <c r="N22" s="11"/>
      <c r="O22" s="11"/>
    </row>
    <row r="23" spans="1:15" x14ac:dyDescent="0.3">
      <c r="A23" s="85"/>
      <c r="B23" s="85"/>
      <c r="F23" s="68"/>
      <c r="G23" s="68"/>
      <c r="I23" s="11"/>
      <c r="J23" s="86"/>
      <c r="K23" s="85"/>
      <c r="L23" s="85"/>
      <c r="M23" s="86"/>
      <c r="N23" s="11"/>
      <c r="O23" s="11"/>
    </row>
    <row r="24" spans="1:15" x14ac:dyDescent="0.3">
      <c r="A24" s="85"/>
      <c r="B24" s="85"/>
      <c r="F24" s="68"/>
      <c r="G24" s="68"/>
      <c r="I24" s="11"/>
      <c r="J24" s="86"/>
      <c r="K24" s="85"/>
      <c r="L24" s="85"/>
      <c r="M24" s="86"/>
      <c r="N24" s="11"/>
      <c r="O24" s="11"/>
    </row>
    <row r="25" spans="1:15" x14ac:dyDescent="0.3">
      <c r="A25" s="85"/>
      <c r="B25" s="85"/>
      <c r="F25" s="68"/>
      <c r="G25" s="68"/>
      <c r="I25" s="11"/>
      <c r="J25" s="86"/>
      <c r="K25" s="85"/>
      <c r="L25" s="85"/>
      <c r="M25" s="86"/>
      <c r="N25" s="86"/>
      <c r="O25" s="86"/>
    </row>
    <row r="26" spans="1:15" x14ac:dyDescent="0.3">
      <c r="A26" s="85"/>
      <c r="B26" s="85"/>
      <c r="F26" s="68"/>
      <c r="G26" s="68"/>
      <c r="I26" s="11"/>
      <c r="J26" s="86"/>
      <c r="K26" s="85"/>
      <c r="L26" s="85"/>
      <c r="M26" s="86"/>
      <c r="N26" s="86"/>
      <c r="O26" s="86"/>
    </row>
    <row r="27" spans="1:15" x14ac:dyDescent="0.3">
      <c r="A27" s="85"/>
      <c r="B27" s="85"/>
      <c r="F27" s="68"/>
      <c r="G27" s="68"/>
      <c r="I27" s="11"/>
      <c r="J27" s="86"/>
      <c r="K27" s="85"/>
      <c r="L27" s="85"/>
      <c r="M27" s="86"/>
      <c r="N27" s="86"/>
      <c r="O27" s="86"/>
    </row>
    <row r="28" spans="1:15" x14ac:dyDescent="0.3">
      <c r="A28" s="85"/>
      <c r="B28" s="85"/>
      <c r="F28" s="68"/>
      <c r="G28" s="68"/>
      <c r="I28" s="11"/>
      <c r="J28" s="86"/>
      <c r="K28" s="85"/>
      <c r="L28" s="85"/>
      <c r="M28" s="86"/>
      <c r="N28" s="86"/>
      <c r="O28" s="86"/>
    </row>
    <row r="29" spans="1:15" x14ac:dyDescent="0.3">
      <c r="F29" s="68"/>
      <c r="G29" s="68"/>
      <c r="J29" s="68"/>
    </row>
    <row r="30" spans="1:15" x14ac:dyDescent="0.3">
      <c r="F30" s="68"/>
      <c r="G30" s="68"/>
      <c r="J30" s="68"/>
    </row>
    <row r="31" spans="1:15" x14ac:dyDescent="0.3">
      <c r="F31" s="68"/>
      <c r="G31" s="68"/>
      <c r="J31" s="68"/>
    </row>
    <row r="32" spans="1:15" x14ac:dyDescent="0.3">
      <c r="F32" s="68"/>
      <c r="G32" s="68"/>
      <c r="J32" s="68"/>
    </row>
    <row r="33" spans="6:10" x14ac:dyDescent="0.3">
      <c r="F33" s="68"/>
      <c r="G33" s="68"/>
      <c r="J33" s="68"/>
    </row>
    <row r="34" spans="6:10" x14ac:dyDescent="0.3">
      <c r="F34" s="68"/>
      <c r="G34" s="68"/>
      <c r="J34" s="68"/>
    </row>
    <row r="35" spans="6:10" x14ac:dyDescent="0.3">
      <c r="F35" s="68"/>
      <c r="G35" s="68"/>
      <c r="J35" s="68"/>
    </row>
    <row r="36" spans="6:10" x14ac:dyDescent="0.3">
      <c r="F36" s="68"/>
      <c r="G36" s="68"/>
      <c r="J36" s="68"/>
    </row>
    <row r="37" spans="6:10" x14ac:dyDescent="0.3">
      <c r="F37" s="68"/>
      <c r="G37" s="68"/>
      <c r="J37" s="68"/>
    </row>
    <row r="38" spans="6:10" x14ac:dyDescent="0.3">
      <c r="F38" s="68"/>
      <c r="G38" s="68"/>
      <c r="J38" s="68"/>
    </row>
    <row r="39" spans="6:10" x14ac:dyDescent="0.3">
      <c r="F39" s="68"/>
      <c r="G39" s="68"/>
      <c r="J39" s="68"/>
    </row>
    <row r="40" spans="6:10" x14ac:dyDescent="0.3">
      <c r="F40" s="68"/>
      <c r="G40" s="68"/>
      <c r="J40" s="68"/>
    </row>
    <row r="41" spans="6:10" x14ac:dyDescent="0.3">
      <c r="F41" s="68"/>
      <c r="G41" s="68"/>
      <c r="J41" s="68"/>
    </row>
    <row r="42" spans="6:10" x14ac:dyDescent="0.3">
      <c r="F42" s="68"/>
      <c r="G42" s="68"/>
      <c r="J42" s="68"/>
    </row>
    <row r="43" spans="6:10" x14ac:dyDescent="0.3">
      <c r="F43" s="68"/>
      <c r="G43" s="68"/>
      <c r="J43" s="68"/>
    </row>
    <row r="44" spans="6:10" x14ac:dyDescent="0.3">
      <c r="F44" s="68"/>
      <c r="G44" s="68"/>
      <c r="J44" s="68"/>
    </row>
    <row r="45" spans="6:10" x14ac:dyDescent="0.3">
      <c r="F45" s="68"/>
      <c r="G45" s="68"/>
      <c r="J45" s="68"/>
    </row>
    <row r="46" spans="6:10" x14ac:dyDescent="0.3">
      <c r="F46" s="68"/>
      <c r="G46" s="68"/>
      <c r="J46" s="68"/>
    </row>
    <row r="47" spans="6:10" x14ac:dyDescent="0.3">
      <c r="F47" s="68"/>
      <c r="G47" s="68"/>
      <c r="J47" s="68"/>
    </row>
    <row r="48" spans="6:10" x14ac:dyDescent="0.3">
      <c r="F48" s="68"/>
      <c r="G48" s="68"/>
      <c r="J48" s="68"/>
    </row>
    <row r="49" spans="6:10" x14ac:dyDescent="0.3">
      <c r="F49" s="68"/>
      <c r="G49" s="68"/>
      <c r="J49" s="68"/>
    </row>
    <row r="50" spans="6:10" x14ac:dyDescent="0.3">
      <c r="F50" s="68"/>
      <c r="G50" s="68"/>
      <c r="J50" s="68"/>
    </row>
    <row r="51" spans="6:10" x14ac:dyDescent="0.3">
      <c r="F51" s="68"/>
      <c r="G51" s="68"/>
      <c r="J51" s="68"/>
    </row>
    <row r="52" spans="6:10" x14ac:dyDescent="0.3">
      <c r="F52" s="68"/>
      <c r="G52" s="68"/>
      <c r="J52" s="68"/>
    </row>
    <row r="53" spans="6:10" x14ac:dyDescent="0.3">
      <c r="F53" s="68"/>
      <c r="G53" s="68"/>
      <c r="J53" s="68"/>
    </row>
    <row r="54" spans="6:10" x14ac:dyDescent="0.3">
      <c r="F54" s="68"/>
      <c r="G54" s="68"/>
      <c r="J54" s="68"/>
    </row>
    <row r="55" spans="6:10" x14ac:dyDescent="0.3">
      <c r="F55" s="68"/>
      <c r="G55" s="68"/>
      <c r="J55" s="68"/>
    </row>
    <row r="56" spans="6:10" x14ac:dyDescent="0.3">
      <c r="F56" s="68"/>
      <c r="G56" s="68"/>
      <c r="J56" s="68"/>
    </row>
    <row r="57" spans="6:10" x14ac:dyDescent="0.3">
      <c r="F57" s="68"/>
      <c r="G57" s="68"/>
      <c r="J57" s="68"/>
    </row>
    <row r="58" spans="6:10" x14ac:dyDescent="0.3">
      <c r="F58" s="68"/>
      <c r="G58" s="68"/>
      <c r="J58" s="68"/>
    </row>
    <row r="59" spans="6:10" x14ac:dyDescent="0.3">
      <c r="F59" s="68"/>
      <c r="G59" s="68"/>
      <c r="J59" s="68"/>
    </row>
    <row r="60" spans="6:10" x14ac:dyDescent="0.3">
      <c r="F60" s="68"/>
      <c r="G60" s="68"/>
      <c r="J60" s="68"/>
    </row>
    <row r="61" spans="6:10" x14ac:dyDescent="0.3">
      <c r="F61" s="68"/>
      <c r="G61" s="68"/>
      <c r="J61" s="68"/>
    </row>
    <row r="62" spans="6:10" x14ac:dyDescent="0.3">
      <c r="F62" s="68"/>
      <c r="G62" s="68"/>
      <c r="J62" s="68"/>
    </row>
    <row r="63" spans="6:10" x14ac:dyDescent="0.3">
      <c r="F63" s="68"/>
      <c r="G63" s="68"/>
      <c r="J63" s="68"/>
    </row>
    <row r="64" spans="6:10" x14ac:dyDescent="0.3">
      <c r="F64" s="68"/>
      <c r="G64" s="68"/>
      <c r="J64" s="68"/>
    </row>
    <row r="65" spans="6:10" x14ac:dyDescent="0.3">
      <c r="F65" s="68"/>
      <c r="G65" s="68"/>
      <c r="J65" s="68"/>
    </row>
    <row r="66" spans="6:10" x14ac:dyDescent="0.3">
      <c r="F66" s="68"/>
      <c r="G66" s="68"/>
      <c r="J66" s="68"/>
    </row>
    <row r="67" spans="6:10" x14ac:dyDescent="0.3">
      <c r="F67" s="68"/>
      <c r="G67" s="68"/>
      <c r="J67" s="68"/>
    </row>
    <row r="68" spans="6:10" x14ac:dyDescent="0.3">
      <c r="F68" s="68"/>
      <c r="G68" s="68"/>
      <c r="J68" s="68"/>
    </row>
    <row r="69" spans="6:10" x14ac:dyDescent="0.3">
      <c r="F69" s="68"/>
      <c r="G69" s="68"/>
      <c r="J69" s="68"/>
    </row>
    <row r="70" spans="6:10" x14ac:dyDescent="0.3">
      <c r="F70" s="68"/>
      <c r="G70" s="68"/>
      <c r="J70" s="68"/>
    </row>
    <row r="71" spans="6:10" x14ac:dyDescent="0.3">
      <c r="F71" s="68"/>
      <c r="G71" s="68"/>
      <c r="J71" s="68"/>
    </row>
    <row r="72" spans="6:10" x14ac:dyDescent="0.3">
      <c r="F72" s="68"/>
      <c r="G72" s="68"/>
      <c r="J72" s="68"/>
    </row>
    <row r="73" spans="6:10" x14ac:dyDescent="0.3">
      <c r="F73" s="68"/>
      <c r="G73" s="68"/>
      <c r="J73" s="68"/>
    </row>
    <row r="74" spans="6:10" x14ac:dyDescent="0.3">
      <c r="F74" s="68"/>
      <c r="G74" s="68"/>
      <c r="J74" s="68"/>
    </row>
    <row r="75" spans="6:10" x14ac:dyDescent="0.3">
      <c r="F75" s="68"/>
      <c r="G75" s="68"/>
      <c r="J75" s="68"/>
    </row>
    <row r="76" spans="6:10" x14ac:dyDescent="0.3">
      <c r="F76" s="68"/>
      <c r="G76" s="68"/>
      <c r="J76" s="68"/>
    </row>
    <row r="77" spans="6:10" x14ac:dyDescent="0.3">
      <c r="F77" s="68"/>
      <c r="G77" s="68"/>
      <c r="J77" s="68"/>
    </row>
    <row r="78" spans="6:10" x14ac:dyDescent="0.3">
      <c r="F78" s="68"/>
      <c r="G78" s="68"/>
      <c r="J78" s="68"/>
    </row>
    <row r="79" spans="6:10" x14ac:dyDescent="0.3">
      <c r="F79" s="68"/>
      <c r="G79" s="68"/>
      <c r="J79" s="68"/>
    </row>
    <row r="80" spans="6:10" x14ac:dyDescent="0.3">
      <c r="F80" s="68"/>
      <c r="G80" s="68"/>
      <c r="J80" s="68"/>
    </row>
    <row r="81" spans="6:10" x14ac:dyDescent="0.3">
      <c r="F81" s="68"/>
      <c r="G81" s="68"/>
      <c r="J81" s="68"/>
    </row>
    <row r="82" spans="6:10" x14ac:dyDescent="0.3">
      <c r="F82" s="68"/>
      <c r="G82" s="68"/>
      <c r="J82" s="68"/>
    </row>
    <row r="83" spans="6:10" x14ac:dyDescent="0.3">
      <c r="F83" s="68"/>
      <c r="G83" s="68"/>
      <c r="J83" s="68"/>
    </row>
    <row r="84" spans="6:10" x14ac:dyDescent="0.3">
      <c r="F84" s="68"/>
      <c r="G84" s="68"/>
      <c r="J84" s="68"/>
    </row>
    <row r="85" spans="6:10" x14ac:dyDescent="0.3">
      <c r="F85" s="68"/>
      <c r="G85" s="68"/>
      <c r="J85" s="68"/>
    </row>
    <row r="86" spans="6:10" x14ac:dyDescent="0.3">
      <c r="F86" s="68"/>
      <c r="G86" s="68"/>
      <c r="J86" s="68"/>
    </row>
    <row r="87" spans="6:10" x14ac:dyDescent="0.3">
      <c r="F87" s="68"/>
      <c r="G87" s="68"/>
      <c r="J87" s="68"/>
    </row>
    <row r="88" spans="6:10" x14ac:dyDescent="0.3">
      <c r="F88" s="68"/>
      <c r="G88" s="68"/>
      <c r="J88" s="68"/>
    </row>
    <row r="89" spans="6:10" x14ac:dyDescent="0.3">
      <c r="F89" s="68"/>
      <c r="G89" s="68"/>
      <c r="J89" s="68"/>
    </row>
    <row r="90" spans="6:10" x14ac:dyDescent="0.3">
      <c r="F90" s="68"/>
      <c r="G90" s="68"/>
      <c r="J90" s="68"/>
    </row>
    <row r="91" spans="6:10" x14ac:dyDescent="0.3">
      <c r="F91" s="68"/>
      <c r="G91" s="68"/>
      <c r="J91" s="68"/>
    </row>
    <row r="92" spans="6:10" x14ac:dyDescent="0.3">
      <c r="F92" s="68"/>
      <c r="G92" s="68"/>
      <c r="J92" s="68"/>
    </row>
    <row r="93" spans="6:10" x14ac:dyDescent="0.3">
      <c r="F93" s="68"/>
      <c r="G93" s="68"/>
      <c r="J93" s="68"/>
    </row>
    <row r="94" spans="6:10" x14ac:dyDescent="0.3">
      <c r="F94" s="68"/>
      <c r="G94" s="68"/>
      <c r="J94" s="68"/>
    </row>
    <row r="95" spans="6:10" x14ac:dyDescent="0.3">
      <c r="F95" s="68"/>
      <c r="G95" s="68"/>
      <c r="J95" s="68"/>
    </row>
    <row r="96" spans="6:10" x14ac:dyDescent="0.3">
      <c r="F96" s="68"/>
      <c r="G96" s="68"/>
      <c r="J96" s="68"/>
    </row>
    <row r="97" spans="6:10" x14ac:dyDescent="0.3">
      <c r="F97" s="68"/>
      <c r="G97" s="68"/>
      <c r="J97" s="68"/>
    </row>
    <row r="98" spans="6:10" x14ac:dyDescent="0.3">
      <c r="F98" s="68"/>
      <c r="G98" s="68"/>
      <c r="J98" s="68"/>
    </row>
    <row r="99" spans="6:10" x14ac:dyDescent="0.3">
      <c r="F99" s="68"/>
      <c r="G99" s="68"/>
      <c r="J99" s="68"/>
    </row>
    <row r="100" spans="6:10" x14ac:dyDescent="0.3">
      <c r="F100" s="68"/>
      <c r="G100" s="68"/>
    </row>
    <row r="101" spans="6:10" x14ac:dyDescent="0.3">
      <c r="F101" s="68"/>
      <c r="G101" s="68"/>
    </row>
    <row r="102" spans="6:10" x14ac:dyDescent="0.3">
      <c r="F102" s="68"/>
      <c r="G102" s="68"/>
    </row>
    <row r="103" spans="6:10" x14ac:dyDescent="0.3">
      <c r="F103" s="68"/>
      <c r="G103" s="68"/>
    </row>
    <row r="104" spans="6:10" x14ac:dyDescent="0.3">
      <c r="F104" s="68"/>
      <c r="G104" s="68"/>
    </row>
    <row r="105" spans="6:10" x14ac:dyDescent="0.3">
      <c r="F105" s="68"/>
      <c r="G105" s="68"/>
    </row>
    <row r="106" spans="6:10" x14ac:dyDescent="0.3">
      <c r="F106" s="68"/>
      <c r="G106" s="68"/>
    </row>
    <row r="107" spans="6:10" x14ac:dyDescent="0.3">
      <c r="F107" s="68"/>
      <c r="G107" s="68"/>
    </row>
    <row r="108" spans="6:10" x14ac:dyDescent="0.3">
      <c r="F108" s="68"/>
      <c r="G108" s="68"/>
    </row>
    <row r="109" spans="6:10" x14ac:dyDescent="0.3">
      <c r="F109" s="68"/>
      <c r="G109" s="68"/>
    </row>
    <row r="110" spans="6:10" x14ac:dyDescent="0.3">
      <c r="F110" s="68"/>
      <c r="G110" s="68"/>
    </row>
    <row r="111" spans="6:10" x14ac:dyDescent="0.3">
      <c r="F111" s="68"/>
      <c r="G111" s="68"/>
    </row>
    <row r="112" spans="6:10" x14ac:dyDescent="0.3">
      <c r="F112" s="68"/>
      <c r="G112" s="68"/>
    </row>
    <row r="113" spans="6:7" x14ac:dyDescent="0.3">
      <c r="F113" s="68"/>
      <c r="G113" s="68"/>
    </row>
    <row r="114" spans="6:7" x14ac:dyDescent="0.3">
      <c r="F114" s="68"/>
      <c r="G114" s="68"/>
    </row>
    <row r="115" spans="6:7" x14ac:dyDescent="0.3">
      <c r="F115" s="68"/>
      <c r="G115" s="68"/>
    </row>
    <row r="116" spans="6:7" x14ac:dyDescent="0.3">
      <c r="F116" s="68"/>
      <c r="G116" s="68"/>
    </row>
    <row r="117" spans="6:7" x14ac:dyDescent="0.3">
      <c r="F117" s="68"/>
      <c r="G117" s="68"/>
    </row>
    <row r="118" spans="6:7" x14ac:dyDescent="0.3">
      <c r="F118" s="68"/>
      <c r="G118" s="68"/>
    </row>
    <row r="119" spans="6:7" x14ac:dyDescent="0.3">
      <c r="F119" s="68"/>
      <c r="G119" s="68"/>
    </row>
    <row r="120" spans="6:7" x14ac:dyDescent="0.3">
      <c r="F120" s="68"/>
      <c r="G120" s="68"/>
    </row>
    <row r="121" spans="6:7" x14ac:dyDescent="0.3">
      <c r="F121" s="68"/>
      <c r="G121" s="68"/>
    </row>
    <row r="122" spans="6:7" x14ac:dyDescent="0.3">
      <c r="F122" s="68"/>
      <c r="G122" s="68"/>
    </row>
    <row r="123" spans="6:7" x14ac:dyDescent="0.3">
      <c r="F123" s="68"/>
      <c r="G123" s="68"/>
    </row>
    <row r="124" spans="6:7" x14ac:dyDescent="0.3">
      <c r="F124" s="68"/>
      <c r="G124" s="68"/>
    </row>
    <row r="125" spans="6:7" x14ac:dyDescent="0.3">
      <c r="F125" s="68"/>
      <c r="G125" s="68"/>
    </row>
    <row r="126" spans="6:7" x14ac:dyDescent="0.3">
      <c r="F126" s="68"/>
      <c r="G126" s="68"/>
    </row>
    <row r="127" spans="6:7" x14ac:dyDescent="0.3">
      <c r="F127" s="68"/>
      <c r="G127" s="68"/>
    </row>
    <row r="128" spans="6:7" x14ac:dyDescent="0.3">
      <c r="F128" s="68"/>
      <c r="G128" s="68"/>
    </row>
    <row r="129" spans="6:7" x14ac:dyDescent="0.3">
      <c r="F129" s="68"/>
      <c r="G129" s="68"/>
    </row>
    <row r="130" spans="6:7" x14ac:dyDescent="0.3">
      <c r="F130" s="68"/>
      <c r="G130" s="68"/>
    </row>
    <row r="131" spans="6:7" x14ac:dyDescent="0.3">
      <c r="F131" s="68"/>
      <c r="G131" s="68"/>
    </row>
    <row r="132" spans="6:7" x14ac:dyDescent="0.3">
      <c r="F132" s="68"/>
      <c r="G132" s="68"/>
    </row>
    <row r="133" spans="6:7" x14ac:dyDescent="0.3">
      <c r="F133" s="68"/>
      <c r="G133" s="68"/>
    </row>
    <row r="134" spans="6:7" x14ac:dyDescent="0.3">
      <c r="F134" s="68"/>
      <c r="G134" s="68"/>
    </row>
    <row r="135" spans="6:7" x14ac:dyDescent="0.3">
      <c r="F135" s="68"/>
      <c r="G135" s="68"/>
    </row>
    <row r="136" spans="6:7" x14ac:dyDescent="0.3">
      <c r="F136" s="68"/>
      <c r="G136" s="68"/>
    </row>
    <row r="137" spans="6:7" x14ac:dyDescent="0.3">
      <c r="F137" s="68"/>
      <c r="G137" s="68"/>
    </row>
    <row r="138" spans="6:7" x14ac:dyDescent="0.3">
      <c r="F138" s="68"/>
      <c r="G138" s="68"/>
    </row>
    <row r="139" spans="6:7" x14ac:dyDescent="0.3">
      <c r="F139" s="68"/>
      <c r="G139" s="68"/>
    </row>
    <row r="140" spans="6:7" x14ac:dyDescent="0.3">
      <c r="F140" s="68"/>
      <c r="G140" s="68"/>
    </row>
    <row r="141" spans="6:7" x14ac:dyDescent="0.3">
      <c r="F141" s="68"/>
      <c r="G141" s="68"/>
    </row>
    <row r="142" spans="6:7" x14ac:dyDescent="0.3">
      <c r="F142" s="68"/>
      <c r="G142" s="68"/>
    </row>
    <row r="143" spans="6:7" x14ac:dyDescent="0.3">
      <c r="F143" s="68"/>
      <c r="G143" s="68"/>
    </row>
    <row r="144" spans="6:7" x14ac:dyDescent="0.3">
      <c r="F144" s="68"/>
      <c r="G144" s="68"/>
    </row>
    <row r="145" spans="6:7" x14ac:dyDescent="0.3">
      <c r="F145" s="68"/>
      <c r="G145" s="68"/>
    </row>
    <row r="146" spans="6:7" x14ac:dyDescent="0.3">
      <c r="F146" s="68"/>
      <c r="G146" s="68"/>
    </row>
    <row r="147" spans="6:7" x14ac:dyDescent="0.3">
      <c r="F147" s="68"/>
      <c r="G147" s="68"/>
    </row>
    <row r="148" spans="6:7" x14ac:dyDescent="0.3">
      <c r="F148" s="68"/>
      <c r="G148" s="68"/>
    </row>
    <row r="149" spans="6:7" x14ac:dyDescent="0.3">
      <c r="F149" s="68"/>
      <c r="G149" s="68"/>
    </row>
    <row r="150" spans="6:7" x14ac:dyDescent="0.3">
      <c r="F150" s="68"/>
      <c r="G150" s="68"/>
    </row>
    <row r="151" spans="6:7" x14ac:dyDescent="0.3">
      <c r="F151" s="68"/>
      <c r="G151" s="68"/>
    </row>
    <row r="152" spans="6:7" x14ac:dyDescent="0.3">
      <c r="F152" s="68"/>
      <c r="G152" s="68"/>
    </row>
    <row r="153" spans="6:7" x14ac:dyDescent="0.3">
      <c r="F153" s="68"/>
      <c r="G153" s="68"/>
    </row>
    <row r="154" spans="6:7" x14ac:dyDescent="0.3">
      <c r="F154" s="68"/>
      <c r="G154" s="68"/>
    </row>
    <row r="155" spans="6:7" x14ac:dyDescent="0.3">
      <c r="F155" s="68"/>
      <c r="G155" s="68"/>
    </row>
    <row r="156" spans="6:7" x14ac:dyDescent="0.3">
      <c r="F156" s="68"/>
      <c r="G156" s="68"/>
    </row>
    <row r="157" spans="6:7" x14ac:dyDescent="0.3">
      <c r="F157" s="68"/>
      <c r="G157" s="68"/>
    </row>
  </sheetData>
  <mergeCells count="2">
    <mergeCell ref="E1:H2"/>
    <mergeCell ref="F14:H14"/>
  </mergeCells>
  <hyperlinks>
    <hyperlink ref="L6" r:id="rId1" xr:uid="{87D982EE-1171-429F-99F0-0DC2C986B324}"/>
    <hyperlink ref="K6" r:id="rId2" xr:uid="{AD79319B-3DB5-4C8A-AF4D-F28DB93762E1}"/>
    <hyperlink ref="L10" r:id="rId3" xr:uid="{05E13A08-C208-43EE-8C2D-C80FE742EE5D}"/>
    <hyperlink ref="K10" r:id="rId4" xr:uid="{3BFDF7D8-F8B3-4193-9138-FE4470DD40DD}"/>
    <hyperlink ref="K5" r:id="rId5" xr:uid="{7720CA22-E88B-403C-8BA2-29128E7E4467}"/>
    <hyperlink ref="K8" r:id="rId6" xr:uid="{FEE69E03-2E01-44F7-91A8-399B949D0DFF}"/>
    <hyperlink ref="K9" r:id="rId7" xr:uid="{2515831A-9565-4A89-A3C8-D79BCC503518}"/>
    <hyperlink ref="K12" r:id="rId8" xr:uid="{0DA3C57F-7E72-4E98-A77D-978E606AA2F9}"/>
    <hyperlink ref="L4" r:id="rId9" xr:uid="{C0A3C2A3-DD9A-44BE-B3D4-4C6577882530}"/>
    <hyperlink ref="L5" r:id="rId10" xr:uid="{6EFD0699-1E6B-400E-AA47-E03D52D5CA4E}"/>
    <hyperlink ref="L8" r:id="rId11" xr:uid="{88F93625-93EA-4A84-8CE6-F40188929938}"/>
    <hyperlink ref="L9" r:id="rId12" xr:uid="{C1DE76CC-8677-425A-8A5D-359D968B53B5}"/>
    <hyperlink ref="L12" r:id="rId13" xr:uid="{5BD7D0C8-C8DC-473F-A253-2095ABAFE337}"/>
    <hyperlink ref="K7" r:id="rId14" xr:uid="{1F40878C-23A2-40AC-9EC7-7C31D183F846}"/>
    <hyperlink ref="L7" r:id="rId15" xr:uid="{9FFB57DA-8E63-4522-A492-F9576BC93B44}"/>
    <hyperlink ref="L11" r:id="rId16" xr:uid="{681E77BF-4B44-4D74-9BA2-EFF07F324A04}"/>
    <hyperlink ref="K11" r:id="rId17" xr:uid="{C3FF87F0-F22A-4BEE-BAD3-D01F7AC4B96C}"/>
    <hyperlink ref="E20" r:id="rId18" xr:uid="{824C865F-963B-4DCC-B23D-ECFA7BCB9E59}"/>
    <hyperlink ref="K4" r:id="rId19" xr:uid="{91A4F9A8-1181-457A-8BBE-69D5A1A3F8BE}"/>
  </hyperlinks>
  <pageMargins left="0.7" right="0.7" top="0.75" bottom="0.75" header="0.3" footer="0.3"/>
  <pageSetup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9"/>
  <sheetViews>
    <sheetView workbookViewId="0">
      <selection activeCell="E1" sqref="E1:G2"/>
    </sheetView>
  </sheetViews>
  <sheetFormatPr defaultRowHeight="14.25" x14ac:dyDescent="0.2"/>
  <cols>
    <col min="1" max="1" width="11.42578125" style="90" bestFit="1" customWidth="1"/>
    <col min="2" max="2" width="20.85546875" style="90" bestFit="1" customWidth="1"/>
    <col min="3" max="3" width="52.28515625" style="90" customWidth="1"/>
    <col min="4" max="4" width="11.28515625" style="90" bestFit="1" customWidth="1"/>
    <col min="5" max="5" width="42.42578125" style="91" customWidth="1"/>
    <col min="6" max="6" width="17.5703125" style="90" bestFit="1" customWidth="1"/>
    <col min="7" max="7" width="11.28515625" style="91" bestFit="1" customWidth="1"/>
    <col min="8" max="8" width="8.28515625" style="91" customWidth="1"/>
    <col min="9" max="9" width="20.7109375" style="90" bestFit="1" customWidth="1"/>
    <col min="10" max="10" width="14" style="90" bestFit="1" customWidth="1"/>
    <col min="11" max="11" width="31.42578125" style="90" bestFit="1" customWidth="1"/>
    <col min="12" max="12" width="35.42578125" style="90" customWidth="1"/>
    <col min="13" max="13" width="29.28515625" style="90" customWidth="1"/>
    <col min="14" max="14" width="17.42578125" style="10" bestFit="1" customWidth="1"/>
    <col min="15" max="15" width="22.5703125" style="10" bestFit="1" customWidth="1"/>
    <col min="16" max="16" width="20.28515625" customWidth="1"/>
  </cols>
  <sheetData>
    <row r="1" spans="1:16" s="7" customFormat="1" ht="18.95" customHeight="1" x14ac:dyDescent="0.3">
      <c r="A1" s="403"/>
      <c r="B1" s="164"/>
      <c r="C1" s="405" t="s">
        <v>19</v>
      </c>
      <c r="D1" s="407"/>
      <c r="E1" s="399" t="s">
        <v>37</v>
      </c>
      <c r="F1" s="399"/>
      <c r="G1" s="399"/>
      <c r="H1" s="409"/>
      <c r="I1" s="401"/>
      <c r="J1" s="88"/>
      <c r="K1" s="161" t="s">
        <v>47</v>
      </c>
      <c r="L1" s="161"/>
      <c r="M1" s="397"/>
      <c r="N1" s="21"/>
      <c r="O1" s="24"/>
    </row>
    <row r="2" spans="1:16" s="7" customFormat="1" ht="16.5" customHeight="1" x14ac:dyDescent="0.3">
      <c r="A2" s="404"/>
      <c r="B2" s="165"/>
      <c r="C2" s="406"/>
      <c r="D2" s="408"/>
      <c r="E2" s="400"/>
      <c r="F2" s="400"/>
      <c r="G2" s="400"/>
      <c r="H2" s="410"/>
      <c r="I2" s="402"/>
      <c r="J2" s="89"/>
      <c r="K2" s="162" t="s">
        <v>447</v>
      </c>
      <c r="L2" s="162"/>
      <c r="M2" s="398"/>
      <c r="N2" s="24"/>
      <c r="O2" s="24"/>
    </row>
    <row r="3" spans="1:16" s="7" customFormat="1" ht="18.95" customHeight="1" x14ac:dyDescent="0.25">
      <c r="A3" s="73" t="s">
        <v>11</v>
      </c>
      <c r="B3" s="74" t="s">
        <v>850</v>
      </c>
      <c r="C3" s="73" t="s">
        <v>15</v>
      </c>
      <c r="D3" s="92" t="s">
        <v>231</v>
      </c>
      <c r="E3" s="73" t="s">
        <v>16</v>
      </c>
      <c r="F3" s="73" t="s">
        <v>66</v>
      </c>
      <c r="G3" s="73" t="s">
        <v>67</v>
      </c>
      <c r="H3" s="73" t="s">
        <v>218</v>
      </c>
      <c r="I3" s="73" t="s">
        <v>8</v>
      </c>
      <c r="J3" s="73" t="s">
        <v>9</v>
      </c>
      <c r="K3" s="73" t="s">
        <v>7</v>
      </c>
      <c r="L3" s="73" t="s">
        <v>2091</v>
      </c>
      <c r="M3" s="74" t="s">
        <v>232</v>
      </c>
      <c r="N3" s="74" t="s">
        <v>153</v>
      </c>
      <c r="O3" s="74" t="s">
        <v>233</v>
      </c>
      <c r="P3" s="74" t="s">
        <v>2092</v>
      </c>
    </row>
    <row r="4" spans="1:16" ht="15.75" x14ac:dyDescent="0.25">
      <c r="A4" s="95" t="s">
        <v>2093</v>
      </c>
      <c r="B4" s="146" t="s">
        <v>2094</v>
      </c>
      <c r="C4" s="146" t="s">
        <v>2508</v>
      </c>
      <c r="D4" s="116">
        <f>36000+95000+20500+9000+2385</f>
        <v>162885</v>
      </c>
      <c r="E4" s="116" t="s">
        <v>2504</v>
      </c>
      <c r="F4" s="95" t="s">
        <v>348</v>
      </c>
      <c r="G4" s="95" t="s">
        <v>106</v>
      </c>
      <c r="H4" s="95">
        <v>84101</v>
      </c>
      <c r="I4" s="95" t="s">
        <v>1537</v>
      </c>
      <c r="J4" s="95" t="s">
        <v>818</v>
      </c>
      <c r="K4" s="151" t="s">
        <v>1538</v>
      </c>
      <c r="L4" s="151"/>
      <c r="M4" s="95" t="s">
        <v>582</v>
      </c>
      <c r="N4" s="95" t="s">
        <v>2044</v>
      </c>
      <c r="O4" s="95" t="s">
        <v>534</v>
      </c>
      <c r="P4" s="95" t="s">
        <v>2095</v>
      </c>
    </row>
    <row r="5" spans="1:16" ht="15.75" x14ac:dyDescent="0.25">
      <c r="A5" s="95" t="s">
        <v>2096</v>
      </c>
      <c r="B5" s="146" t="s">
        <v>2094</v>
      </c>
      <c r="C5" s="146" t="s">
        <v>1097</v>
      </c>
      <c r="D5" s="116">
        <v>252359</v>
      </c>
      <c r="E5" s="116" t="s">
        <v>2097</v>
      </c>
      <c r="F5" s="95" t="s">
        <v>1098</v>
      </c>
      <c r="G5" s="95" t="s">
        <v>103</v>
      </c>
      <c r="H5" s="95">
        <v>85257</v>
      </c>
      <c r="I5" s="95" t="s">
        <v>1537</v>
      </c>
      <c r="J5" s="95" t="s">
        <v>818</v>
      </c>
      <c r="K5" s="151" t="s">
        <v>1538</v>
      </c>
      <c r="L5" s="151"/>
      <c r="M5" s="95" t="s">
        <v>2505</v>
      </c>
      <c r="N5" s="95" t="s">
        <v>2158</v>
      </c>
      <c r="O5" s="95" t="s">
        <v>2506</v>
      </c>
      <c r="P5" s="95" t="s">
        <v>2095</v>
      </c>
    </row>
    <row r="6" spans="1:16" ht="15.75" x14ac:dyDescent="0.25">
      <c r="A6" s="95">
        <v>610</v>
      </c>
      <c r="B6" s="146" t="s">
        <v>34</v>
      </c>
      <c r="C6" s="146" t="s">
        <v>860</v>
      </c>
      <c r="D6" s="116">
        <v>173905</v>
      </c>
      <c r="E6" s="95" t="s">
        <v>2098</v>
      </c>
      <c r="F6" s="95" t="s">
        <v>238</v>
      </c>
      <c r="G6" s="95" t="s">
        <v>110</v>
      </c>
      <c r="H6" s="95">
        <v>33441</v>
      </c>
      <c r="I6" s="95" t="s">
        <v>42</v>
      </c>
      <c r="J6" s="95" t="s">
        <v>239</v>
      </c>
      <c r="K6" s="151" t="s">
        <v>39</v>
      </c>
      <c r="L6" s="151" t="s">
        <v>2099</v>
      </c>
      <c r="M6" s="95" t="s">
        <v>672</v>
      </c>
      <c r="N6" s="95"/>
      <c r="O6" s="95" t="s">
        <v>2507</v>
      </c>
      <c r="P6" s="95" t="s">
        <v>2100</v>
      </c>
    </row>
    <row r="7" spans="1:16" ht="15.75" x14ac:dyDescent="0.25">
      <c r="A7" s="95">
        <v>611</v>
      </c>
      <c r="B7" s="146" t="s">
        <v>34</v>
      </c>
      <c r="C7" s="146" t="s">
        <v>767</v>
      </c>
      <c r="D7" s="116">
        <v>103019</v>
      </c>
      <c r="E7" s="95" t="s">
        <v>2101</v>
      </c>
      <c r="F7" s="95" t="s">
        <v>246</v>
      </c>
      <c r="G7" s="95" t="s">
        <v>110</v>
      </c>
      <c r="H7" s="95">
        <v>33433</v>
      </c>
      <c r="I7" s="95" t="s">
        <v>42</v>
      </c>
      <c r="J7" s="95" t="s">
        <v>239</v>
      </c>
      <c r="K7" s="151" t="s">
        <v>39</v>
      </c>
      <c r="L7" s="151" t="s">
        <v>2102</v>
      </c>
      <c r="M7" s="95" t="s">
        <v>768</v>
      </c>
      <c r="N7" s="95"/>
      <c r="O7" s="95" t="s">
        <v>2507</v>
      </c>
      <c r="P7" s="95" t="s">
        <v>2100</v>
      </c>
    </row>
    <row r="8" spans="1:16" ht="15.75" x14ac:dyDescent="0.25">
      <c r="A8" s="95">
        <v>612</v>
      </c>
      <c r="B8" s="146" t="s">
        <v>34</v>
      </c>
      <c r="C8" s="146" t="s">
        <v>2509</v>
      </c>
      <c r="D8" s="116">
        <v>66638</v>
      </c>
      <c r="E8" s="95" t="s">
        <v>769</v>
      </c>
      <c r="F8" s="95" t="s">
        <v>246</v>
      </c>
      <c r="G8" s="95" t="s">
        <v>110</v>
      </c>
      <c r="H8" s="95">
        <v>33487</v>
      </c>
      <c r="I8" s="95" t="s">
        <v>42</v>
      </c>
      <c r="J8" s="95" t="s">
        <v>239</v>
      </c>
      <c r="K8" s="151" t="s">
        <v>39</v>
      </c>
      <c r="L8" s="151" t="s">
        <v>2103</v>
      </c>
      <c r="M8" s="95" t="s">
        <v>768</v>
      </c>
      <c r="N8" s="95"/>
      <c r="O8" s="95" t="s">
        <v>2507</v>
      </c>
      <c r="P8" s="95" t="s">
        <v>2100</v>
      </c>
    </row>
    <row r="9" spans="1:16" ht="15.75" x14ac:dyDescent="0.25">
      <c r="A9" s="95">
        <v>619</v>
      </c>
      <c r="B9" s="146" t="s">
        <v>34</v>
      </c>
      <c r="C9" s="146" t="s">
        <v>2510</v>
      </c>
      <c r="D9" s="116">
        <v>120013</v>
      </c>
      <c r="E9" s="116" t="s">
        <v>2104</v>
      </c>
      <c r="F9" s="95" t="s">
        <v>248</v>
      </c>
      <c r="G9" s="95" t="s">
        <v>111</v>
      </c>
      <c r="H9" s="95">
        <v>48326</v>
      </c>
      <c r="I9" s="95" t="s">
        <v>249</v>
      </c>
      <c r="J9" s="95" t="s">
        <v>250</v>
      </c>
      <c r="K9" s="151" t="s">
        <v>251</v>
      </c>
      <c r="L9" s="151"/>
      <c r="M9" s="95" t="s">
        <v>2511</v>
      </c>
      <c r="N9" s="95" t="s">
        <v>2105</v>
      </c>
      <c r="O9" s="95"/>
      <c r="P9" s="95" t="s">
        <v>2095</v>
      </c>
    </row>
    <row r="10" spans="1:16" ht="15.75" x14ac:dyDescent="0.25">
      <c r="A10" s="95" t="s">
        <v>1960</v>
      </c>
      <c r="B10" s="146" t="s">
        <v>2106</v>
      </c>
      <c r="C10" s="146" t="s">
        <v>2512</v>
      </c>
      <c r="D10" s="116">
        <v>122641</v>
      </c>
      <c r="E10" s="95" t="s">
        <v>1962</v>
      </c>
      <c r="F10" s="95" t="s">
        <v>1964</v>
      </c>
      <c r="G10" s="95" t="s">
        <v>109</v>
      </c>
      <c r="H10" s="95">
        <v>27518</v>
      </c>
      <c r="I10" s="95" t="s">
        <v>2107</v>
      </c>
      <c r="J10" s="95" t="s">
        <v>2108</v>
      </c>
      <c r="K10" s="151" t="s">
        <v>2109</v>
      </c>
      <c r="L10" s="151" t="s">
        <v>2110</v>
      </c>
      <c r="M10" s="392" t="s">
        <v>2111</v>
      </c>
      <c r="N10" s="95" t="s">
        <v>2112</v>
      </c>
      <c r="O10" s="95" t="s">
        <v>2023</v>
      </c>
      <c r="P10" s="95" t="s">
        <v>2095</v>
      </c>
    </row>
    <row r="11" spans="1:16" ht="15.75" x14ac:dyDescent="0.25">
      <c r="A11" s="95" t="s">
        <v>1961</v>
      </c>
      <c r="B11" s="146" t="s">
        <v>2106</v>
      </c>
      <c r="C11" s="146" t="s">
        <v>2512</v>
      </c>
      <c r="D11" s="116">
        <v>252757</v>
      </c>
      <c r="E11" s="95" t="s">
        <v>1963</v>
      </c>
      <c r="F11" s="95" t="s">
        <v>1964</v>
      </c>
      <c r="G11" s="95" t="s">
        <v>109</v>
      </c>
      <c r="H11" s="95">
        <v>27518</v>
      </c>
      <c r="I11" s="95" t="s">
        <v>2107</v>
      </c>
      <c r="J11" s="95" t="s">
        <v>2108</v>
      </c>
      <c r="K11" s="151" t="s">
        <v>2109</v>
      </c>
      <c r="L11" s="151" t="s">
        <v>2110</v>
      </c>
      <c r="M11" s="392" t="s">
        <v>2111</v>
      </c>
      <c r="N11" s="95" t="s">
        <v>1512</v>
      </c>
      <c r="O11" s="95" t="s">
        <v>2023</v>
      </c>
      <c r="P11" s="95" t="s">
        <v>2095</v>
      </c>
    </row>
    <row r="12" spans="1:16" ht="15.75" x14ac:dyDescent="0.25">
      <c r="A12" s="95" t="s">
        <v>2113</v>
      </c>
      <c r="B12" s="146" t="s">
        <v>2106</v>
      </c>
      <c r="C12" s="346" t="s">
        <v>2114</v>
      </c>
      <c r="D12" s="116">
        <v>72439</v>
      </c>
      <c r="E12" s="116" t="s">
        <v>2115</v>
      </c>
      <c r="F12" s="95" t="s">
        <v>85</v>
      </c>
      <c r="G12" s="95" t="s">
        <v>113</v>
      </c>
      <c r="H12" s="95">
        <v>20006</v>
      </c>
      <c r="I12" s="95" t="s">
        <v>1139</v>
      </c>
      <c r="J12" s="95" t="s">
        <v>2116</v>
      </c>
      <c r="K12" s="151" t="s">
        <v>2117</v>
      </c>
      <c r="L12" s="385" t="s">
        <v>2118</v>
      </c>
      <c r="M12" s="95" t="s">
        <v>2119</v>
      </c>
      <c r="N12" s="95" t="s">
        <v>1512</v>
      </c>
      <c r="O12" s="95" t="s">
        <v>2513</v>
      </c>
      <c r="P12" s="95" t="s">
        <v>2100</v>
      </c>
    </row>
    <row r="13" spans="1:16" ht="15.75" x14ac:dyDescent="0.25">
      <c r="A13" s="95" t="s">
        <v>2120</v>
      </c>
      <c r="B13" s="146" t="s">
        <v>2106</v>
      </c>
      <c r="C13" s="146" t="s">
        <v>2121</v>
      </c>
      <c r="D13" s="116">
        <v>207319</v>
      </c>
      <c r="E13" s="116" t="s">
        <v>2122</v>
      </c>
      <c r="F13" s="95" t="s">
        <v>365</v>
      </c>
      <c r="G13" s="95" t="s">
        <v>225</v>
      </c>
      <c r="H13" s="95">
        <v>97204</v>
      </c>
      <c r="I13" s="95" t="s">
        <v>2123</v>
      </c>
      <c r="J13" s="95" t="s">
        <v>2124</v>
      </c>
      <c r="K13" s="151" t="s">
        <v>2125</v>
      </c>
      <c r="L13" s="386" t="s">
        <v>2126</v>
      </c>
      <c r="M13" s="95" t="s">
        <v>2127</v>
      </c>
      <c r="N13" s="95" t="s">
        <v>1512</v>
      </c>
      <c r="O13" s="95" t="s">
        <v>534</v>
      </c>
      <c r="P13" s="95" t="s">
        <v>2095</v>
      </c>
    </row>
    <row r="14" spans="1:16" ht="15.75" x14ac:dyDescent="0.25">
      <c r="A14" s="95" t="s">
        <v>2128</v>
      </c>
      <c r="B14" s="146" t="s">
        <v>2106</v>
      </c>
      <c r="C14" s="146" t="s">
        <v>2514</v>
      </c>
      <c r="D14" s="116">
        <v>58829</v>
      </c>
      <c r="E14" s="116" t="s">
        <v>2516</v>
      </c>
      <c r="F14" s="95" t="s">
        <v>517</v>
      </c>
      <c r="G14" s="95" t="s">
        <v>241</v>
      </c>
      <c r="H14" s="95">
        <v>29223</v>
      </c>
      <c r="I14" s="95" t="s">
        <v>2129</v>
      </c>
      <c r="J14" s="95" t="s">
        <v>2130</v>
      </c>
      <c r="K14" s="151" t="s">
        <v>2131</v>
      </c>
      <c r="L14" s="388" t="s">
        <v>2132</v>
      </c>
      <c r="M14" s="95" t="s">
        <v>2365</v>
      </c>
      <c r="N14" s="95" t="s">
        <v>1512</v>
      </c>
      <c r="O14" s="95" t="s">
        <v>534</v>
      </c>
      <c r="P14" s="95" t="s">
        <v>2095</v>
      </c>
    </row>
    <row r="15" spans="1:16" ht="15.75" x14ac:dyDescent="0.25">
      <c r="A15" s="95" t="s">
        <v>2133</v>
      </c>
      <c r="B15" s="146" t="s">
        <v>2106</v>
      </c>
      <c r="C15" s="146" t="s">
        <v>2515</v>
      </c>
      <c r="D15" s="116">
        <v>21107</v>
      </c>
      <c r="E15" s="116" t="s">
        <v>2517</v>
      </c>
      <c r="F15" s="95" t="s">
        <v>517</v>
      </c>
      <c r="G15" s="95" t="s">
        <v>241</v>
      </c>
      <c r="H15" s="95">
        <v>29223</v>
      </c>
      <c r="I15" s="95" t="s">
        <v>2129</v>
      </c>
      <c r="J15" s="95" t="s">
        <v>2130</v>
      </c>
      <c r="K15" s="151" t="s">
        <v>2131</v>
      </c>
      <c r="L15" s="388" t="s">
        <v>2132</v>
      </c>
      <c r="M15" s="95" t="s">
        <v>2365</v>
      </c>
      <c r="N15" s="95" t="s">
        <v>1512</v>
      </c>
      <c r="O15" s="95" t="s">
        <v>534</v>
      </c>
      <c r="P15" s="95" t="s">
        <v>2095</v>
      </c>
    </row>
    <row r="16" spans="1:16" ht="15.75" x14ac:dyDescent="0.25">
      <c r="A16" s="95" t="s">
        <v>2134</v>
      </c>
      <c r="B16" s="146" t="s">
        <v>2106</v>
      </c>
      <c r="C16" s="146" t="s">
        <v>2520</v>
      </c>
      <c r="D16" s="116">
        <v>99554</v>
      </c>
      <c r="E16" s="116" t="s">
        <v>2518</v>
      </c>
      <c r="F16" s="95" t="s">
        <v>517</v>
      </c>
      <c r="G16" s="95" t="s">
        <v>241</v>
      </c>
      <c r="H16" s="95">
        <v>29223</v>
      </c>
      <c r="I16" s="95" t="s">
        <v>2129</v>
      </c>
      <c r="J16" s="95" t="s">
        <v>2130</v>
      </c>
      <c r="K16" s="151" t="s">
        <v>2131</v>
      </c>
      <c r="L16" s="388" t="s">
        <v>2132</v>
      </c>
      <c r="M16" s="95" t="s">
        <v>2365</v>
      </c>
      <c r="N16" s="95" t="s">
        <v>1512</v>
      </c>
      <c r="O16" s="95" t="s">
        <v>534</v>
      </c>
      <c r="P16" s="95" t="s">
        <v>2095</v>
      </c>
    </row>
    <row r="17" spans="1:16" ht="15.75" x14ac:dyDescent="0.25">
      <c r="A17" s="95" t="s">
        <v>2135</v>
      </c>
      <c r="B17" s="146" t="s">
        <v>2106</v>
      </c>
      <c r="C17" s="146" t="s">
        <v>2521</v>
      </c>
      <c r="D17" s="116">
        <v>73548</v>
      </c>
      <c r="E17" s="116" t="s">
        <v>2519</v>
      </c>
      <c r="F17" s="95" t="s">
        <v>517</v>
      </c>
      <c r="G17" s="95" t="s">
        <v>241</v>
      </c>
      <c r="H17" s="95">
        <v>29223</v>
      </c>
      <c r="I17" s="95" t="s">
        <v>2129</v>
      </c>
      <c r="J17" s="95" t="s">
        <v>2130</v>
      </c>
      <c r="K17" s="151" t="s">
        <v>2131</v>
      </c>
      <c r="L17" s="388" t="s">
        <v>2132</v>
      </c>
      <c r="M17" s="95" t="s">
        <v>2365</v>
      </c>
      <c r="N17" s="95" t="s">
        <v>1512</v>
      </c>
      <c r="O17" s="95" t="s">
        <v>534</v>
      </c>
      <c r="P17" s="95" t="s">
        <v>2095</v>
      </c>
    </row>
    <row r="18" spans="1:16" ht="15.75" x14ac:dyDescent="0.25">
      <c r="A18" s="95" t="s">
        <v>2522</v>
      </c>
      <c r="B18" s="146" t="s">
        <v>2106</v>
      </c>
      <c r="C18" s="146" t="s">
        <v>2524</v>
      </c>
      <c r="D18" s="116">
        <v>261551</v>
      </c>
      <c r="E18" s="116" t="s">
        <v>2526</v>
      </c>
      <c r="F18" s="95" t="s">
        <v>234</v>
      </c>
      <c r="G18" s="95" t="s">
        <v>100</v>
      </c>
      <c r="H18" s="95">
        <v>30350</v>
      </c>
      <c r="I18" s="95" t="s">
        <v>2528</v>
      </c>
      <c r="J18" s="95" t="s">
        <v>2529</v>
      </c>
      <c r="K18" s="151" t="s">
        <v>2530</v>
      </c>
      <c r="L18" s="388"/>
      <c r="M18" s="95" t="s">
        <v>2531</v>
      </c>
      <c r="N18" s="95" t="s">
        <v>1512</v>
      </c>
      <c r="O18" s="95" t="s">
        <v>2532</v>
      </c>
      <c r="P18" s="95" t="s">
        <v>2100</v>
      </c>
    </row>
    <row r="19" spans="1:16" ht="15.75" x14ac:dyDescent="0.25">
      <c r="A19" s="95" t="s">
        <v>2523</v>
      </c>
      <c r="B19" s="146" t="s">
        <v>2106</v>
      </c>
      <c r="C19" s="146" t="s">
        <v>2525</v>
      </c>
      <c r="D19" s="116">
        <v>161883</v>
      </c>
      <c r="E19" s="116" t="s">
        <v>2527</v>
      </c>
      <c r="F19" s="95" t="s">
        <v>234</v>
      </c>
      <c r="G19" s="95" t="s">
        <v>100</v>
      </c>
      <c r="H19" s="95">
        <v>30350</v>
      </c>
      <c r="I19" s="95" t="s">
        <v>2528</v>
      </c>
      <c r="J19" s="95" t="s">
        <v>2529</v>
      </c>
      <c r="K19" s="151" t="s">
        <v>2530</v>
      </c>
      <c r="L19" s="388"/>
      <c r="M19" s="95" t="s">
        <v>2531</v>
      </c>
      <c r="N19" s="95" t="s">
        <v>1512</v>
      </c>
      <c r="O19" s="95" t="s">
        <v>2532</v>
      </c>
      <c r="P19" s="95" t="s">
        <v>2100</v>
      </c>
    </row>
    <row r="20" spans="1:16" ht="15.75" x14ac:dyDescent="0.25">
      <c r="A20" s="95" t="s">
        <v>2136</v>
      </c>
      <c r="B20" s="146" t="s">
        <v>2137</v>
      </c>
      <c r="C20" s="347" t="s">
        <v>2138</v>
      </c>
      <c r="D20" s="116">
        <v>51528</v>
      </c>
      <c r="E20" s="116" t="s">
        <v>2139</v>
      </c>
      <c r="F20" s="95" t="s">
        <v>471</v>
      </c>
      <c r="G20" s="95" t="s">
        <v>2140</v>
      </c>
      <c r="H20" s="95">
        <v>37207</v>
      </c>
      <c r="I20" s="95" t="s">
        <v>707</v>
      </c>
      <c r="J20" s="95" t="s">
        <v>708</v>
      </c>
      <c r="K20" s="151" t="s">
        <v>1022</v>
      </c>
      <c r="L20" s="387" t="s">
        <v>2141</v>
      </c>
      <c r="M20" s="95"/>
      <c r="N20" s="95" t="s">
        <v>2142</v>
      </c>
      <c r="O20" s="95" t="s">
        <v>747</v>
      </c>
      <c r="P20" s="95" t="s">
        <v>2100</v>
      </c>
    </row>
    <row r="21" spans="1:16" ht="15.75" x14ac:dyDescent="0.25">
      <c r="A21" s="95" t="s">
        <v>2143</v>
      </c>
      <c r="B21" s="146" t="s">
        <v>2137</v>
      </c>
      <c r="C21" s="347" t="s">
        <v>2144</v>
      </c>
      <c r="D21" s="116">
        <v>100000</v>
      </c>
      <c r="E21" s="116" t="s">
        <v>2145</v>
      </c>
      <c r="F21" s="95" t="s">
        <v>2146</v>
      </c>
      <c r="G21" s="95" t="s">
        <v>241</v>
      </c>
      <c r="H21" s="95">
        <v>29115</v>
      </c>
      <c r="I21" s="95" t="s">
        <v>707</v>
      </c>
      <c r="J21" s="95" t="s">
        <v>708</v>
      </c>
      <c r="K21" s="151" t="s">
        <v>1022</v>
      </c>
      <c r="L21" s="387" t="s">
        <v>2141</v>
      </c>
      <c r="M21" s="95"/>
      <c r="N21" s="95" t="s">
        <v>2142</v>
      </c>
      <c r="O21" s="95" t="s">
        <v>747</v>
      </c>
      <c r="P21" s="95" t="s">
        <v>2100</v>
      </c>
    </row>
    <row r="22" spans="1:16" ht="15.75" x14ac:dyDescent="0.25">
      <c r="A22" s="95" t="s">
        <v>2147</v>
      </c>
      <c r="B22" s="146" t="s">
        <v>2137</v>
      </c>
      <c r="C22" s="347" t="s">
        <v>2148</v>
      </c>
      <c r="D22" s="116">
        <v>78000</v>
      </c>
      <c r="E22" s="116" t="s">
        <v>2149</v>
      </c>
      <c r="F22" s="95" t="s">
        <v>2150</v>
      </c>
      <c r="G22" s="95" t="s">
        <v>102</v>
      </c>
      <c r="H22" s="95">
        <v>76063</v>
      </c>
      <c r="I22" s="95" t="s">
        <v>707</v>
      </c>
      <c r="J22" s="95" t="s">
        <v>708</v>
      </c>
      <c r="K22" s="151" t="s">
        <v>1022</v>
      </c>
      <c r="L22" s="387" t="s">
        <v>2141</v>
      </c>
      <c r="M22" s="95"/>
      <c r="N22" s="95" t="s">
        <v>2142</v>
      </c>
      <c r="O22" s="95" t="s">
        <v>747</v>
      </c>
      <c r="P22" s="95" t="s">
        <v>2100</v>
      </c>
    </row>
    <row r="23" spans="1:16" ht="15.75" x14ac:dyDescent="0.25">
      <c r="A23" s="95" t="s">
        <v>2151</v>
      </c>
      <c r="B23" s="146" t="s">
        <v>2137</v>
      </c>
      <c r="C23" s="347" t="s">
        <v>2152</v>
      </c>
      <c r="D23" s="116">
        <v>229459</v>
      </c>
      <c r="E23" s="116" t="s">
        <v>2153</v>
      </c>
      <c r="F23" s="95" t="s">
        <v>84</v>
      </c>
      <c r="G23" s="95" t="s">
        <v>112</v>
      </c>
      <c r="H23" s="95">
        <v>19154</v>
      </c>
      <c r="I23" s="95" t="s">
        <v>707</v>
      </c>
      <c r="J23" s="95" t="s">
        <v>708</v>
      </c>
      <c r="K23" s="151" t="s">
        <v>1022</v>
      </c>
      <c r="L23" s="159" t="s">
        <v>2154</v>
      </c>
      <c r="M23" s="95"/>
      <c r="N23" s="95" t="s">
        <v>2142</v>
      </c>
      <c r="O23" s="95" t="s">
        <v>747</v>
      </c>
      <c r="P23" s="95" t="s">
        <v>2100</v>
      </c>
    </row>
    <row r="24" spans="1:16" ht="15.75" x14ac:dyDescent="0.25">
      <c r="A24" s="93">
        <v>541.29999999999995</v>
      </c>
      <c r="B24" s="144" t="s">
        <v>852</v>
      </c>
      <c r="C24" s="144" t="s">
        <v>949</v>
      </c>
      <c r="D24" s="98">
        <v>168776</v>
      </c>
      <c r="E24" s="93" t="s">
        <v>36</v>
      </c>
      <c r="F24" s="93" t="s">
        <v>234</v>
      </c>
      <c r="G24" s="93" t="s">
        <v>100</v>
      </c>
      <c r="H24" s="93">
        <v>30328</v>
      </c>
      <c r="I24" s="93" t="s">
        <v>2528</v>
      </c>
      <c r="J24" s="93" t="s">
        <v>237</v>
      </c>
      <c r="K24" s="149" t="s">
        <v>2530</v>
      </c>
      <c r="L24" s="149" t="s">
        <v>2155</v>
      </c>
      <c r="M24" s="93" t="s">
        <v>816</v>
      </c>
      <c r="N24" s="93" t="s">
        <v>2156</v>
      </c>
      <c r="O24" s="93" t="s">
        <v>400</v>
      </c>
      <c r="P24" s="93" t="s">
        <v>2100</v>
      </c>
    </row>
    <row r="25" spans="1:16" ht="15.75" x14ac:dyDescent="0.25">
      <c r="A25" s="93">
        <v>541.4</v>
      </c>
      <c r="B25" s="144" t="s">
        <v>852</v>
      </c>
      <c r="C25" s="144" t="s">
        <v>950</v>
      </c>
      <c r="D25" s="98">
        <v>158417</v>
      </c>
      <c r="E25" s="93" t="s">
        <v>36</v>
      </c>
      <c r="F25" s="93" t="s">
        <v>234</v>
      </c>
      <c r="G25" s="93" t="s">
        <v>100</v>
      </c>
      <c r="H25" s="93">
        <v>30328</v>
      </c>
      <c r="I25" s="93" t="s">
        <v>2528</v>
      </c>
      <c r="J25" s="93" t="s">
        <v>237</v>
      </c>
      <c r="K25" s="149" t="s">
        <v>2530</v>
      </c>
      <c r="L25" s="149" t="s">
        <v>2155</v>
      </c>
      <c r="M25" s="93" t="s">
        <v>816</v>
      </c>
      <c r="N25" s="93" t="s">
        <v>2156</v>
      </c>
      <c r="O25" s="93" t="s">
        <v>400</v>
      </c>
      <c r="P25" s="93" t="s">
        <v>2100</v>
      </c>
    </row>
    <row r="26" spans="1:16" ht="15.75" x14ac:dyDescent="0.25">
      <c r="A26" s="93">
        <v>541.5</v>
      </c>
      <c r="B26" s="144" t="s">
        <v>852</v>
      </c>
      <c r="C26" s="144" t="s">
        <v>951</v>
      </c>
      <c r="D26" s="98">
        <v>75711</v>
      </c>
      <c r="E26" s="93" t="s">
        <v>36</v>
      </c>
      <c r="F26" s="93" t="s">
        <v>234</v>
      </c>
      <c r="G26" s="93" t="s">
        <v>100</v>
      </c>
      <c r="H26" s="93">
        <v>30328</v>
      </c>
      <c r="I26" s="93" t="s">
        <v>2528</v>
      </c>
      <c r="J26" s="93" t="s">
        <v>237</v>
      </c>
      <c r="K26" s="149" t="s">
        <v>2530</v>
      </c>
      <c r="L26" s="149" t="s">
        <v>2155</v>
      </c>
      <c r="M26" s="93" t="s">
        <v>816</v>
      </c>
      <c r="N26" s="93" t="s">
        <v>2156</v>
      </c>
      <c r="O26" s="93" t="s">
        <v>400</v>
      </c>
      <c r="P26" s="93" t="s">
        <v>2100</v>
      </c>
    </row>
    <row r="27" spans="1:16" ht="15.75" x14ac:dyDescent="0.25">
      <c r="A27" s="93">
        <v>541.6</v>
      </c>
      <c r="B27" s="144" t="s">
        <v>852</v>
      </c>
      <c r="C27" s="144" t="s">
        <v>952</v>
      </c>
      <c r="D27" s="98">
        <v>162930</v>
      </c>
      <c r="E27" s="93" t="s">
        <v>2157</v>
      </c>
      <c r="F27" s="93" t="s">
        <v>234</v>
      </c>
      <c r="G27" s="93" t="s">
        <v>100</v>
      </c>
      <c r="H27" s="93">
        <v>30328</v>
      </c>
      <c r="I27" s="93" t="s">
        <v>2528</v>
      </c>
      <c r="J27" s="93" t="s">
        <v>237</v>
      </c>
      <c r="K27" s="149" t="s">
        <v>2530</v>
      </c>
      <c r="L27" s="149" t="s">
        <v>2155</v>
      </c>
      <c r="M27" s="93" t="s">
        <v>816</v>
      </c>
      <c r="N27" s="93" t="s">
        <v>2156</v>
      </c>
      <c r="O27" s="93" t="s">
        <v>400</v>
      </c>
      <c r="P27" s="93" t="s">
        <v>2100</v>
      </c>
    </row>
    <row r="28" spans="1:16" ht="15.75" x14ac:dyDescent="0.25">
      <c r="A28" s="93">
        <v>545</v>
      </c>
      <c r="B28" s="144" t="s">
        <v>852</v>
      </c>
      <c r="C28" s="144" t="s">
        <v>725</v>
      </c>
      <c r="D28" s="98">
        <v>114759</v>
      </c>
      <c r="E28" s="93" t="s">
        <v>240</v>
      </c>
      <c r="F28" s="93" t="s">
        <v>234</v>
      </c>
      <c r="G28" s="93" t="s">
        <v>100</v>
      </c>
      <c r="H28" s="93">
        <v>30328</v>
      </c>
      <c r="I28" s="93" t="s">
        <v>2528</v>
      </c>
      <c r="J28" s="93" t="s">
        <v>237</v>
      </c>
      <c r="K28" s="149" t="s">
        <v>2530</v>
      </c>
      <c r="L28" s="348" t="s">
        <v>2155</v>
      </c>
      <c r="M28" s="93" t="s">
        <v>816</v>
      </c>
      <c r="N28" s="93" t="s">
        <v>2156</v>
      </c>
      <c r="O28" s="93" t="s">
        <v>400</v>
      </c>
      <c r="P28" s="93" t="s">
        <v>2100</v>
      </c>
    </row>
    <row r="29" spans="1:16" ht="15.75" x14ac:dyDescent="0.25">
      <c r="A29" s="93">
        <v>549</v>
      </c>
      <c r="B29" s="144" t="s">
        <v>852</v>
      </c>
      <c r="C29" s="144" t="s">
        <v>533</v>
      </c>
      <c r="D29" s="98">
        <v>345158</v>
      </c>
      <c r="E29" s="93" t="s">
        <v>209</v>
      </c>
      <c r="F29" s="93" t="s">
        <v>186</v>
      </c>
      <c r="G29" s="93" t="s">
        <v>103</v>
      </c>
      <c r="H29" s="93">
        <v>85012</v>
      </c>
      <c r="I29" s="93" t="s">
        <v>2533</v>
      </c>
      <c r="J29" s="93" t="s">
        <v>2534</v>
      </c>
      <c r="K29" s="149" t="s">
        <v>2535</v>
      </c>
      <c r="L29" s="149"/>
      <c r="M29" s="93" t="s">
        <v>48</v>
      </c>
      <c r="N29" s="93" t="s">
        <v>2158</v>
      </c>
      <c r="O29" s="93" t="s">
        <v>2536</v>
      </c>
      <c r="P29" s="93"/>
    </row>
    <row r="30" spans="1:16" ht="15.75" x14ac:dyDescent="0.25">
      <c r="A30" s="96">
        <v>1003</v>
      </c>
      <c r="B30" s="147" t="s">
        <v>688</v>
      </c>
      <c r="C30" s="147" t="s">
        <v>726</v>
      </c>
      <c r="D30" s="117">
        <v>242472</v>
      </c>
      <c r="E30" s="96" t="s">
        <v>2159</v>
      </c>
      <c r="F30" s="96" t="s">
        <v>244</v>
      </c>
      <c r="G30" s="96" t="s">
        <v>102</v>
      </c>
      <c r="H30" s="96">
        <v>65038</v>
      </c>
      <c r="I30" s="96" t="s">
        <v>2537</v>
      </c>
      <c r="J30" s="96" t="s">
        <v>245</v>
      </c>
      <c r="K30" s="152" t="s">
        <v>2538</v>
      </c>
      <c r="L30" s="152" t="s">
        <v>2160</v>
      </c>
      <c r="M30" s="96" t="s">
        <v>979</v>
      </c>
      <c r="N30" s="96" t="s">
        <v>2156</v>
      </c>
      <c r="O30" s="96" t="s">
        <v>1978</v>
      </c>
      <c r="P30" s="96" t="s">
        <v>2095</v>
      </c>
    </row>
    <row r="31" spans="1:16" ht="15.75" x14ac:dyDescent="0.25">
      <c r="A31" s="96">
        <v>1010</v>
      </c>
      <c r="B31" s="147" t="s">
        <v>688</v>
      </c>
      <c r="C31" s="147" t="s">
        <v>728</v>
      </c>
      <c r="D31" s="117">
        <v>236186</v>
      </c>
      <c r="E31" s="117" t="s">
        <v>252</v>
      </c>
      <c r="F31" s="96" t="s">
        <v>253</v>
      </c>
      <c r="G31" s="96" t="s">
        <v>117</v>
      </c>
      <c r="H31" s="204" t="s">
        <v>919</v>
      </c>
      <c r="I31" s="96" t="s">
        <v>2539</v>
      </c>
      <c r="J31" s="96" t="s">
        <v>2161</v>
      </c>
      <c r="K31" s="152" t="s">
        <v>2540</v>
      </c>
      <c r="L31" s="152" t="s">
        <v>2162</v>
      </c>
      <c r="M31" s="96" t="s">
        <v>934</v>
      </c>
      <c r="N31" s="96" t="s">
        <v>188</v>
      </c>
      <c r="O31" s="96" t="s">
        <v>1978</v>
      </c>
      <c r="P31" s="96" t="s">
        <v>2095</v>
      </c>
    </row>
    <row r="32" spans="1:16" ht="15.75" x14ac:dyDescent="0.25">
      <c r="A32" s="96">
        <v>1036.3</v>
      </c>
      <c r="B32" s="147" t="s">
        <v>688</v>
      </c>
      <c r="C32" s="147" t="s">
        <v>2541</v>
      </c>
      <c r="D32" s="117">
        <v>223990</v>
      </c>
      <c r="E32" s="96" t="s">
        <v>2163</v>
      </c>
      <c r="F32" s="96" t="s">
        <v>186</v>
      </c>
      <c r="G32" s="96" t="s">
        <v>103</v>
      </c>
      <c r="H32" s="96">
        <v>85008</v>
      </c>
      <c r="I32" s="96" t="s">
        <v>1537</v>
      </c>
      <c r="J32" s="96" t="s">
        <v>818</v>
      </c>
      <c r="K32" s="152" t="s">
        <v>1538</v>
      </c>
      <c r="L32" s="152" t="s">
        <v>2164</v>
      </c>
      <c r="M32" s="96" t="s">
        <v>582</v>
      </c>
      <c r="N32" s="96" t="s">
        <v>2158</v>
      </c>
      <c r="O32" s="96" t="s">
        <v>400</v>
      </c>
      <c r="P32" s="96" t="s">
        <v>2095</v>
      </c>
    </row>
    <row r="33" spans="1:16" ht="15.75" x14ac:dyDescent="0.25">
      <c r="A33" s="96">
        <v>1036.2</v>
      </c>
      <c r="B33" s="147" t="s">
        <v>688</v>
      </c>
      <c r="C33" s="147" t="s">
        <v>2541</v>
      </c>
      <c r="D33" s="117">
        <v>111611</v>
      </c>
      <c r="E33" s="96" t="s">
        <v>2165</v>
      </c>
      <c r="F33" s="96" t="s">
        <v>186</v>
      </c>
      <c r="G33" s="96" t="s">
        <v>103</v>
      </c>
      <c r="H33" s="96">
        <v>85008</v>
      </c>
      <c r="I33" s="96" t="s">
        <v>1537</v>
      </c>
      <c r="J33" s="96" t="s">
        <v>818</v>
      </c>
      <c r="K33" s="152" t="s">
        <v>1538</v>
      </c>
      <c r="L33" s="152" t="s">
        <v>2164</v>
      </c>
      <c r="M33" s="96" t="s">
        <v>582</v>
      </c>
      <c r="N33" s="96" t="s">
        <v>2158</v>
      </c>
      <c r="O33" s="96" t="s">
        <v>400</v>
      </c>
      <c r="P33" s="96" t="s">
        <v>2095</v>
      </c>
    </row>
    <row r="34" spans="1:16" ht="15.75" x14ac:dyDescent="0.25">
      <c r="A34" s="96">
        <v>1036.0999999999999</v>
      </c>
      <c r="B34" s="147" t="s">
        <v>688</v>
      </c>
      <c r="C34" s="147" t="s">
        <v>2541</v>
      </c>
      <c r="D34" s="117">
        <v>109682</v>
      </c>
      <c r="E34" s="96" t="s">
        <v>2166</v>
      </c>
      <c r="F34" s="96" t="s">
        <v>186</v>
      </c>
      <c r="G34" s="96" t="s">
        <v>103</v>
      </c>
      <c r="H34" s="96">
        <v>85008</v>
      </c>
      <c r="I34" s="96" t="s">
        <v>1537</v>
      </c>
      <c r="J34" s="96" t="s">
        <v>818</v>
      </c>
      <c r="K34" s="152" t="s">
        <v>1538</v>
      </c>
      <c r="L34" s="152" t="s">
        <v>2164</v>
      </c>
      <c r="M34" s="96" t="s">
        <v>582</v>
      </c>
      <c r="N34" s="96" t="s">
        <v>2158</v>
      </c>
      <c r="O34" s="96" t="s">
        <v>400</v>
      </c>
      <c r="P34" s="96" t="s">
        <v>2095</v>
      </c>
    </row>
    <row r="35" spans="1:16" ht="15.75" x14ac:dyDescent="0.25">
      <c r="A35" s="96">
        <v>1040</v>
      </c>
      <c r="B35" s="147" t="s">
        <v>688</v>
      </c>
      <c r="C35" s="147" t="s">
        <v>683</v>
      </c>
      <c r="D35" s="117">
        <v>161614</v>
      </c>
      <c r="E35" s="96" t="s">
        <v>684</v>
      </c>
      <c r="F35" s="96" t="s">
        <v>468</v>
      </c>
      <c r="G35" s="96" t="s">
        <v>109</v>
      </c>
      <c r="H35" s="96">
        <v>27606</v>
      </c>
      <c r="I35" s="96" t="s">
        <v>249</v>
      </c>
      <c r="J35" s="96" t="s">
        <v>250</v>
      </c>
      <c r="K35" s="152" t="s">
        <v>251</v>
      </c>
      <c r="L35" s="152"/>
      <c r="M35" s="96" t="s">
        <v>2542</v>
      </c>
      <c r="N35" s="96" t="s">
        <v>188</v>
      </c>
      <c r="O35" s="96" t="s">
        <v>2507</v>
      </c>
      <c r="P35" s="96" t="s">
        <v>2095</v>
      </c>
    </row>
    <row r="36" spans="1:16" ht="15.75" x14ac:dyDescent="0.25">
      <c r="A36" s="96">
        <v>1041.0999999999999</v>
      </c>
      <c r="B36" s="147" t="s">
        <v>688</v>
      </c>
      <c r="C36" s="147" t="s">
        <v>980</v>
      </c>
      <c r="D36" s="117">
        <v>112299</v>
      </c>
      <c r="E36" s="96" t="s">
        <v>2167</v>
      </c>
      <c r="F36" s="96" t="s">
        <v>468</v>
      </c>
      <c r="G36" s="96" t="s">
        <v>109</v>
      </c>
      <c r="H36" s="96">
        <v>27606</v>
      </c>
      <c r="I36" s="96" t="s">
        <v>249</v>
      </c>
      <c r="J36" s="96" t="s">
        <v>1980</v>
      </c>
      <c r="K36" s="152" t="s">
        <v>251</v>
      </c>
      <c r="L36" s="152"/>
      <c r="M36" s="96" t="s">
        <v>703</v>
      </c>
      <c r="N36" s="96" t="s">
        <v>188</v>
      </c>
      <c r="O36" s="96" t="s">
        <v>2507</v>
      </c>
      <c r="P36" s="96" t="s">
        <v>2095</v>
      </c>
    </row>
    <row r="37" spans="1:16" ht="15.75" x14ac:dyDescent="0.25">
      <c r="A37" s="96">
        <v>1041.2</v>
      </c>
      <c r="B37" s="147" t="s">
        <v>688</v>
      </c>
      <c r="C37" s="147" t="s">
        <v>981</v>
      </c>
      <c r="D37" s="117">
        <v>55645</v>
      </c>
      <c r="E37" s="96" t="s">
        <v>702</v>
      </c>
      <c r="F37" s="96" t="s">
        <v>468</v>
      </c>
      <c r="G37" s="96" t="s">
        <v>109</v>
      </c>
      <c r="H37" s="96">
        <v>27606</v>
      </c>
      <c r="I37" s="96" t="s">
        <v>249</v>
      </c>
      <c r="J37" s="96" t="s">
        <v>1980</v>
      </c>
      <c r="K37" s="152" t="s">
        <v>251</v>
      </c>
      <c r="L37" s="152"/>
      <c r="M37" s="96" t="s">
        <v>703</v>
      </c>
      <c r="N37" s="96" t="s">
        <v>188</v>
      </c>
      <c r="O37" s="96" t="s">
        <v>2507</v>
      </c>
      <c r="P37" s="96" t="s">
        <v>2095</v>
      </c>
    </row>
    <row r="38" spans="1:16" ht="15.75" x14ac:dyDescent="0.25">
      <c r="A38" s="96">
        <v>1018</v>
      </c>
      <c r="B38" s="147" t="s">
        <v>688</v>
      </c>
      <c r="C38" s="147" t="s">
        <v>729</v>
      </c>
      <c r="D38" s="117">
        <v>188766</v>
      </c>
      <c r="E38" s="96" t="s">
        <v>661</v>
      </c>
      <c r="F38" s="96" t="s">
        <v>254</v>
      </c>
      <c r="G38" s="96" t="s">
        <v>255</v>
      </c>
      <c r="H38" s="96">
        <v>20817</v>
      </c>
      <c r="I38" s="96" t="s">
        <v>2168</v>
      </c>
      <c r="J38" s="96" t="s">
        <v>256</v>
      </c>
      <c r="K38" s="152" t="s">
        <v>2169</v>
      </c>
      <c r="L38" s="152" t="s">
        <v>2170</v>
      </c>
      <c r="M38" s="96" t="s">
        <v>54</v>
      </c>
      <c r="N38" s="96" t="s">
        <v>2158</v>
      </c>
      <c r="O38" s="96" t="s">
        <v>1874</v>
      </c>
      <c r="P38" s="96" t="s">
        <v>2100</v>
      </c>
    </row>
    <row r="39" spans="1:16" ht="15.75" x14ac:dyDescent="0.25">
      <c r="A39" s="96">
        <v>1019</v>
      </c>
      <c r="B39" s="147" t="s">
        <v>688</v>
      </c>
      <c r="C39" s="147" t="s">
        <v>730</v>
      </c>
      <c r="D39" s="117">
        <v>238552</v>
      </c>
      <c r="E39" s="96" t="s">
        <v>2171</v>
      </c>
      <c r="F39" s="96" t="s">
        <v>254</v>
      </c>
      <c r="G39" s="96" t="s">
        <v>255</v>
      </c>
      <c r="H39" s="96">
        <v>20817</v>
      </c>
      <c r="I39" s="96" t="s">
        <v>2168</v>
      </c>
      <c r="J39" s="96" t="s">
        <v>256</v>
      </c>
      <c r="K39" s="152" t="s">
        <v>2169</v>
      </c>
      <c r="L39" s="152" t="s">
        <v>2172</v>
      </c>
      <c r="M39" s="96" t="s">
        <v>54</v>
      </c>
      <c r="N39" s="96" t="s">
        <v>2158</v>
      </c>
      <c r="O39" s="96" t="s">
        <v>1874</v>
      </c>
      <c r="P39" s="96" t="s">
        <v>2100</v>
      </c>
    </row>
    <row r="40" spans="1:16" ht="15.75" x14ac:dyDescent="0.25">
      <c r="A40" s="96">
        <v>1022.2</v>
      </c>
      <c r="B40" s="147" t="s">
        <v>688</v>
      </c>
      <c r="C40" s="147" t="s">
        <v>733</v>
      </c>
      <c r="D40" s="117">
        <v>103229</v>
      </c>
      <c r="E40" s="96" t="s">
        <v>257</v>
      </c>
      <c r="F40" s="96" t="s">
        <v>234</v>
      </c>
      <c r="G40" s="96" t="s">
        <v>100</v>
      </c>
      <c r="H40" s="96">
        <v>30319</v>
      </c>
      <c r="I40" s="96" t="s">
        <v>556</v>
      </c>
      <c r="J40" s="96" t="s">
        <v>557</v>
      </c>
      <c r="K40" s="152" t="s">
        <v>558</v>
      </c>
      <c r="L40" s="152" t="s">
        <v>2173</v>
      </c>
      <c r="M40" s="96" t="s">
        <v>1222</v>
      </c>
      <c r="N40" s="96" t="s">
        <v>2156</v>
      </c>
      <c r="O40" s="96" t="s">
        <v>400</v>
      </c>
      <c r="P40" s="96" t="s">
        <v>2100</v>
      </c>
    </row>
    <row r="41" spans="1:16" ht="15.75" x14ac:dyDescent="0.25">
      <c r="A41" s="96">
        <v>1022.3</v>
      </c>
      <c r="B41" s="147" t="s">
        <v>688</v>
      </c>
      <c r="C41" s="147" t="s">
        <v>733</v>
      </c>
      <c r="D41" s="117">
        <v>102532</v>
      </c>
      <c r="E41" s="96" t="s">
        <v>258</v>
      </c>
      <c r="F41" s="96" t="s">
        <v>234</v>
      </c>
      <c r="G41" s="96" t="s">
        <v>100</v>
      </c>
      <c r="H41" s="96">
        <v>30319</v>
      </c>
      <c r="I41" s="96" t="s">
        <v>556</v>
      </c>
      <c r="J41" s="96" t="s">
        <v>557</v>
      </c>
      <c r="K41" s="152" t="s">
        <v>558</v>
      </c>
      <c r="L41" s="153" t="s">
        <v>2173</v>
      </c>
      <c r="M41" s="96" t="s">
        <v>1222</v>
      </c>
      <c r="N41" s="96" t="s">
        <v>2156</v>
      </c>
      <c r="O41" s="96" t="s">
        <v>400</v>
      </c>
      <c r="P41" s="96" t="s">
        <v>2100</v>
      </c>
    </row>
    <row r="42" spans="1:16" ht="15.75" x14ac:dyDescent="0.25">
      <c r="A42" s="96">
        <v>1022.4</v>
      </c>
      <c r="B42" s="147" t="s">
        <v>688</v>
      </c>
      <c r="C42" s="147" t="s">
        <v>733</v>
      </c>
      <c r="D42" s="117">
        <v>156913</v>
      </c>
      <c r="E42" s="96" t="s">
        <v>2174</v>
      </c>
      <c r="F42" s="96" t="s">
        <v>234</v>
      </c>
      <c r="G42" s="96" t="s">
        <v>100</v>
      </c>
      <c r="H42" s="96">
        <v>30319</v>
      </c>
      <c r="I42" s="96" t="s">
        <v>556</v>
      </c>
      <c r="J42" s="96" t="s">
        <v>557</v>
      </c>
      <c r="K42" s="152" t="s">
        <v>558</v>
      </c>
      <c r="L42" s="153" t="s">
        <v>2173</v>
      </c>
      <c r="M42" s="96" t="s">
        <v>1222</v>
      </c>
      <c r="N42" s="96" t="s">
        <v>2156</v>
      </c>
      <c r="O42" s="96" t="s">
        <v>400</v>
      </c>
      <c r="P42" s="96" t="s">
        <v>2100</v>
      </c>
    </row>
    <row r="43" spans="1:16" ht="15.75" x14ac:dyDescent="0.25">
      <c r="A43" s="96">
        <v>1022.5</v>
      </c>
      <c r="B43" s="147" t="s">
        <v>688</v>
      </c>
      <c r="C43" s="147" t="s">
        <v>733</v>
      </c>
      <c r="D43" s="117">
        <v>350460</v>
      </c>
      <c r="E43" s="96" t="s">
        <v>2175</v>
      </c>
      <c r="F43" s="96" t="s">
        <v>234</v>
      </c>
      <c r="G43" s="96" t="s">
        <v>100</v>
      </c>
      <c r="H43" s="96">
        <v>30319</v>
      </c>
      <c r="I43" s="96" t="s">
        <v>556</v>
      </c>
      <c r="J43" s="96" t="s">
        <v>557</v>
      </c>
      <c r="K43" s="152" t="s">
        <v>558</v>
      </c>
      <c r="L43" s="153" t="s">
        <v>2173</v>
      </c>
      <c r="M43" s="96" t="s">
        <v>1222</v>
      </c>
      <c r="N43" s="96" t="s">
        <v>2156</v>
      </c>
      <c r="O43" s="96" t="s">
        <v>400</v>
      </c>
      <c r="P43" s="96" t="s">
        <v>2100</v>
      </c>
    </row>
    <row r="44" spans="1:16" ht="15.75" x14ac:dyDescent="0.25">
      <c r="A44" s="96">
        <v>1024.0999999999999</v>
      </c>
      <c r="B44" s="147" t="s">
        <v>688</v>
      </c>
      <c r="C44" s="147" t="s">
        <v>734</v>
      </c>
      <c r="D44" s="117">
        <v>72309</v>
      </c>
      <c r="E44" s="96" t="s">
        <v>2176</v>
      </c>
      <c r="F44" s="96" t="s">
        <v>259</v>
      </c>
      <c r="G44" s="96" t="s">
        <v>260</v>
      </c>
      <c r="H44" s="96">
        <v>20191</v>
      </c>
      <c r="I44" s="96" t="s">
        <v>1139</v>
      </c>
      <c r="J44" s="96" t="s">
        <v>1822</v>
      </c>
      <c r="K44" s="152" t="s">
        <v>2117</v>
      </c>
      <c r="L44" s="153" t="s">
        <v>2177</v>
      </c>
      <c r="M44" s="96" t="s">
        <v>2178</v>
      </c>
      <c r="N44" s="96" t="s">
        <v>2158</v>
      </c>
      <c r="O44" s="96" t="s">
        <v>1874</v>
      </c>
      <c r="P44" s="96" t="s">
        <v>2100</v>
      </c>
    </row>
    <row r="45" spans="1:16" ht="15.75" x14ac:dyDescent="0.25">
      <c r="A45" s="96">
        <v>1024.2</v>
      </c>
      <c r="B45" s="147" t="s">
        <v>688</v>
      </c>
      <c r="C45" s="147" t="s">
        <v>734</v>
      </c>
      <c r="D45" s="117">
        <v>84756</v>
      </c>
      <c r="E45" s="96" t="s">
        <v>959</v>
      </c>
      <c r="F45" s="96" t="s">
        <v>259</v>
      </c>
      <c r="G45" s="96" t="s">
        <v>260</v>
      </c>
      <c r="H45" s="96">
        <v>20191</v>
      </c>
      <c r="I45" s="96" t="s">
        <v>1139</v>
      </c>
      <c r="J45" s="96" t="s">
        <v>1822</v>
      </c>
      <c r="K45" s="152" t="s">
        <v>2117</v>
      </c>
      <c r="L45" s="153" t="s">
        <v>2177</v>
      </c>
      <c r="M45" s="96" t="s">
        <v>2178</v>
      </c>
      <c r="N45" s="96" t="s">
        <v>2158</v>
      </c>
      <c r="O45" s="96" t="s">
        <v>1874</v>
      </c>
      <c r="P45" s="96" t="s">
        <v>2100</v>
      </c>
    </row>
    <row r="46" spans="1:16" ht="15.75" x14ac:dyDescent="0.25">
      <c r="A46" s="96">
        <v>1024.3</v>
      </c>
      <c r="B46" s="147" t="s">
        <v>688</v>
      </c>
      <c r="C46" s="147" t="s">
        <v>734</v>
      </c>
      <c r="D46" s="117">
        <v>102532</v>
      </c>
      <c r="E46" s="96" t="s">
        <v>960</v>
      </c>
      <c r="F46" s="96" t="s">
        <v>259</v>
      </c>
      <c r="G46" s="96" t="s">
        <v>260</v>
      </c>
      <c r="H46" s="96">
        <v>20191</v>
      </c>
      <c r="I46" s="96" t="s">
        <v>1139</v>
      </c>
      <c r="J46" s="96" t="s">
        <v>1822</v>
      </c>
      <c r="K46" s="152" t="s">
        <v>2117</v>
      </c>
      <c r="L46" s="153" t="s">
        <v>2177</v>
      </c>
      <c r="M46" s="96" t="s">
        <v>2178</v>
      </c>
      <c r="N46" s="96" t="s">
        <v>2158</v>
      </c>
      <c r="O46" s="96" t="s">
        <v>1874</v>
      </c>
      <c r="P46" s="96" t="s">
        <v>2100</v>
      </c>
    </row>
    <row r="47" spans="1:16" ht="15.75" x14ac:dyDescent="0.25">
      <c r="A47" s="96">
        <v>1029.0999999999999</v>
      </c>
      <c r="B47" s="147" t="s">
        <v>688</v>
      </c>
      <c r="C47" s="147" t="s">
        <v>401</v>
      </c>
      <c r="D47" s="117">
        <v>197332</v>
      </c>
      <c r="E47" s="96" t="s">
        <v>2179</v>
      </c>
      <c r="F47" s="96" t="s">
        <v>402</v>
      </c>
      <c r="G47" s="96" t="s">
        <v>255</v>
      </c>
      <c r="H47" s="96">
        <v>20910</v>
      </c>
      <c r="I47" s="96" t="s">
        <v>1139</v>
      </c>
      <c r="J47" s="96" t="s">
        <v>2116</v>
      </c>
      <c r="K47" s="152" t="s">
        <v>2117</v>
      </c>
      <c r="L47" s="153" t="s">
        <v>2180</v>
      </c>
      <c r="M47" s="96" t="s">
        <v>2181</v>
      </c>
      <c r="N47" s="96" t="s">
        <v>2158</v>
      </c>
      <c r="O47" s="96" t="s">
        <v>1238</v>
      </c>
      <c r="P47" s="96" t="s">
        <v>2100</v>
      </c>
    </row>
    <row r="48" spans="1:16" ht="15.75" x14ac:dyDescent="0.25">
      <c r="A48" s="96">
        <v>1029.2</v>
      </c>
      <c r="B48" s="147" t="s">
        <v>688</v>
      </c>
      <c r="C48" s="147" t="s">
        <v>401</v>
      </c>
      <c r="D48" s="117">
        <v>165038</v>
      </c>
      <c r="E48" s="96" t="s">
        <v>660</v>
      </c>
      <c r="F48" s="96" t="s">
        <v>402</v>
      </c>
      <c r="G48" s="96" t="s">
        <v>255</v>
      </c>
      <c r="H48" s="96">
        <v>20910</v>
      </c>
      <c r="I48" s="96" t="s">
        <v>1139</v>
      </c>
      <c r="J48" s="96" t="s">
        <v>2116</v>
      </c>
      <c r="K48" s="152" t="s">
        <v>2117</v>
      </c>
      <c r="L48" s="153" t="s">
        <v>2180</v>
      </c>
      <c r="M48" s="96" t="s">
        <v>2181</v>
      </c>
      <c r="N48" s="96" t="s">
        <v>2158</v>
      </c>
      <c r="O48" s="96" t="s">
        <v>1238</v>
      </c>
      <c r="P48" s="96" t="s">
        <v>2100</v>
      </c>
    </row>
    <row r="49" spans="1:16" ht="15.75" x14ac:dyDescent="0.25">
      <c r="A49" s="96">
        <v>1029.3</v>
      </c>
      <c r="B49" s="147" t="s">
        <v>688</v>
      </c>
      <c r="C49" s="147" t="s">
        <v>401</v>
      </c>
      <c r="D49" s="117">
        <v>143260</v>
      </c>
      <c r="E49" s="96" t="s">
        <v>445</v>
      </c>
      <c r="F49" s="96" t="s">
        <v>402</v>
      </c>
      <c r="G49" s="96" t="s">
        <v>255</v>
      </c>
      <c r="H49" s="96">
        <v>20910</v>
      </c>
      <c r="I49" s="96" t="s">
        <v>1139</v>
      </c>
      <c r="J49" s="96" t="s">
        <v>2116</v>
      </c>
      <c r="K49" s="152" t="s">
        <v>2117</v>
      </c>
      <c r="L49" s="153" t="s">
        <v>2180</v>
      </c>
      <c r="M49" s="96" t="s">
        <v>2181</v>
      </c>
      <c r="N49" s="96" t="s">
        <v>2158</v>
      </c>
      <c r="O49" s="96" t="s">
        <v>1238</v>
      </c>
      <c r="P49" s="96" t="s">
        <v>2100</v>
      </c>
    </row>
    <row r="50" spans="1:16" ht="15.75" x14ac:dyDescent="0.25">
      <c r="A50" s="96">
        <v>1030</v>
      </c>
      <c r="B50" s="147" t="s">
        <v>688</v>
      </c>
      <c r="C50" s="147" t="s">
        <v>2182</v>
      </c>
      <c r="D50" s="117">
        <v>29541</v>
      </c>
      <c r="E50" s="96" t="s">
        <v>413</v>
      </c>
      <c r="F50" s="96" t="s">
        <v>414</v>
      </c>
      <c r="G50" s="96" t="s">
        <v>110</v>
      </c>
      <c r="H50" s="96">
        <v>33323</v>
      </c>
      <c r="I50" s="96" t="s">
        <v>42</v>
      </c>
      <c r="J50" s="96" t="s">
        <v>239</v>
      </c>
      <c r="K50" s="152" t="s">
        <v>39</v>
      </c>
      <c r="L50" s="349" t="s">
        <v>2183</v>
      </c>
      <c r="M50" s="96" t="s">
        <v>439</v>
      </c>
      <c r="N50" s="96" t="s">
        <v>49</v>
      </c>
      <c r="O50" s="96" t="s">
        <v>2507</v>
      </c>
      <c r="P50" s="96" t="s">
        <v>2100</v>
      </c>
    </row>
    <row r="51" spans="1:16" ht="15.75" x14ac:dyDescent="0.25">
      <c r="A51" s="96">
        <v>1030</v>
      </c>
      <c r="B51" s="147" t="s">
        <v>688</v>
      </c>
      <c r="C51" s="147" t="s">
        <v>2184</v>
      </c>
      <c r="D51" s="117">
        <v>27870</v>
      </c>
      <c r="E51" s="96" t="s">
        <v>413</v>
      </c>
      <c r="F51" s="96" t="s">
        <v>414</v>
      </c>
      <c r="G51" s="96" t="s">
        <v>110</v>
      </c>
      <c r="H51" s="96">
        <v>33323</v>
      </c>
      <c r="I51" s="96" t="s">
        <v>42</v>
      </c>
      <c r="J51" s="96" t="s">
        <v>239</v>
      </c>
      <c r="K51" s="152" t="s">
        <v>39</v>
      </c>
      <c r="L51" s="152" t="s">
        <v>2183</v>
      </c>
      <c r="M51" s="96" t="s">
        <v>439</v>
      </c>
      <c r="N51" s="96" t="s">
        <v>49</v>
      </c>
      <c r="O51" s="96" t="s">
        <v>2507</v>
      </c>
      <c r="P51" s="96" t="s">
        <v>2100</v>
      </c>
    </row>
    <row r="52" spans="1:16" ht="15.75" x14ac:dyDescent="0.25">
      <c r="A52" s="96">
        <v>1030</v>
      </c>
      <c r="B52" s="147" t="s">
        <v>688</v>
      </c>
      <c r="C52" s="147" t="s">
        <v>2185</v>
      </c>
      <c r="D52" s="117">
        <v>77116</v>
      </c>
      <c r="E52" s="96" t="s">
        <v>413</v>
      </c>
      <c r="F52" s="96" t="s">
        <v>414</v>
      </c>
      <c r="G52" s="96" t="s">
        <v>110</v>
      </c>
      <c r="H52" s="96">
        <v>33323</v>
      </c>
      <c r="I52" s="96" t="s">
        <v>42</v>
      </c>
      <c r="J52" s="96" t="s">
        <v>239</v>
      </c>
      <c r="K52" s="152" t="s">
        <v>39</v>
      </c>
      <c r="L52" s="152" t="s">
        <v>2183</v>
      </c>
      <c r="M52" s="96" t="s">
        <v>439</v>
      </c>
      <c r="N52" s="96" t="s">
        <v>49</v>
      </c>
      <c r="O52" s="96" t="s">
        <v>2507</v>
      </c>
      <c r="P52" s="96" t="s">
        <v>2100</v>
      </c>
    </row>
    <row r="53" spans="1:16" ht="15.75" x14ac:dyDescent="0.25">
      <c r="A53" s="96">
        <v>1030</v>
      </c>
      <c r="B53" s="147" t="s">
        <v>688</v>
      </c>
      <c r="C53" s="147" t="s">
        <v>2186</v>
      </c>
      <c r="D53" s="117">
        <v>75820</v>
      </c>
      <c r="E53" s="96" t="s">
        <v>413</v>
      </c>
      <c r="F53" s="96" t="s">
        <v>414</v>
      </c>
      <c r="G53" s="96" t="s">
        <v>110</v>
      </c>
      <c r="H53" s="96">
        <v>33323</v>
      </c>
      <c r="I53" s="96" t="s">
        <v>42</v>
      </c>
      <c r="J53" s="96" t="s">
        <v>239</v>
      </c>
      <c r="K53" s="152" t="s">
        <v>39</v>
      </c>
      <c r="L53" s="152" t="s">
        <v>2183</v>
      </c>
      <c r="M53" s="96" t="s">
        <v>439</v>
      </c>
      <c r="N53" s="96" t="s">
        <v>49</v>
      </c>
      <c r="O53" s="96" t="s">
        <v>2507</v>
      </c>
      <c r="P53" s="96" t="s">
        <v>2100</v>
      </c>
    </row>
    <row r="54" spans="1:16" ht="15.75" x14ac:dyDescent="0.25">
      <c r="A54" s="96">
        <v>1030</v>
      </c>
      <c r="B54" s="147" t="s">
        <v>688</v>
      </c>
      <c r="C54" s="147" t="s">
        <v>2187</v>
      </c>
      <c r="D54" s="117">
        <v>77900</v>
      </c>
      <c r="E54" s="96" t="s">
        <v>413</v>
      </c>
      <c r="F54" s="96" t="s">
        <v>414</v>
      </c>
      <c r="G54" s="96" t="s">
        <v>110</v>
      </c>
      <c r="H54" s="96">
        <v>33323</v>
      </c>
      <c r="I54" s="96" t="s">
        <v>42</v>
      </c>
      <c r="J54" s="96" t="s">
        <v>239</v>
      </c>
      <c r="K54" s="152" t="s">
        <v>39</v>
      </c>
      <c r="L54" s="152" t="s">
        <v>2183</v>
      </c>
      <c r="M54" s="96" t="s">
        <v>439</v>
      </c>
      <c r="N54" s="96" t="s">
        <v>49</v>
      </c>
      <c r="O54" s="96" t="s">
        <v>2507</v>
      </c>
      <c r="P54" s="96" t="s">
        <v>2100</v>
      </c>
    </row>
    <row r="55" spans="1:16" ht="15.75" x14ac:dyDescent="0.25">
      <c r="A55" s="96">
        <v>1030</v>
      </c>
      <c r="B55" s="147" t="s">
        <v>688</v>
      </c>
      <c r="C55" s="147" t="s">
        <v>2188</v>
      </c>
      <c r="D55" s="117">
        <v>24667</v>
      </c>
      <c r="E55" s="96" t="s">
        <v>413</v>
      </c>
      <c r="F55" s="96" t="s">
        <v>414</v>
      </c>
      <c r="G55" s="96" t="s">
        <v>110</v>
      </c>
      <c r="H55" s="96">
        <v>33323</v>
      </c>
      <c r="I55" s="96" t="s">
        <v>42</v>
      </c>
      <c r="J55" s="96" t="s">
        <v>239</v>
      </c>
      <c r="K55" s="152" t="s">
        <v>39</v>
      </c>
      <c r="L55" s="152" t="s">
        <v>2183</v>
      </c>
      <c r="M55" s="96" t="s">
        <v>439</v>
      </c>
      <c r="N55" s="96" t="s">
        <v>49</v>
      </c>
      <c r="O55" s="96" t="s">
        <v>2507</v>
      </c>
      <c r="P55" s="96" t="s">
        <v>2100</v>
      </c>
    </row>
    <row r="56" spans="1:16" ht="15.75" x14ac:dyDescent="0.25">
      <c r="A56" s="96">
        <v>1030</v>
      </c>
      <c r="B56" s="147" t="s">
        <v>688</v>
      </c>
      <c r="C56" s="147" t="s">
        <v>2189</v>
      </c>
      <c r="D56" s="117">
        <v>65243</v>
      </c>
      <c r="E56" s="96" t="s">
        <v>2190</v>
      </c>
      <c r="F56" s="96" t="s">
        <v>414</v>
      </c>
      <c r="G56" s="96" t="s">
        <v>110</v>
      </c>
      <c r="H56" s="96">
        <v>33323</v>
      </c>
      <c r="I56" s="96" t="s">
        <v>42</v>
      </c>
      <c r="J56" s="96" t="s">
        <v>239</v>
      </c>
      <c r="K56" s="152" t="s">
        <v>39</v>
      </c>
      <c r="L56" s="152" t="s">
        <v>2183</v>
      </c>
      <c r="M56" s="96" t="s">
        <v>439</v>
      </c>
      <c r="N56" s="96" t="s">
        <v>49</v>
      </c>
      <c r="O56" s="96" t="s">
        <v>2507</v>
      </c>
      <c r="P56" s="96" t="s">
        <v>2100</v>
      </c>
    </row>
    <row r="57" spans="1:16" ht="15.75" x14ac:dyDescent="0.25">
      <c r="A57" s="96">
        <v>1030</v>
      </c>
      <c r="B57" s="147" t="s">
        <v>688</v>
      </c>
      <c r="C57" s="147" t="s">
        <v>2191</v>
      </c>
      <c r="D57" s="117">
        <v>112554</v>
      </c>
      <c r="E57" s="96" t="s">
        <v>413</v>
      </c>
      <c r="F57" s="96" t="s">
        <v>414</v>
      </c>
      <c r="G57" s="96" t="s">
        <v>110</v>
      </c>
      <c r="H57" s="96">
        <v>33323</v>
      </c>
      <c r="I57" s="96" t="s">
        <v>42</v>
      </c>
      <c r="J57" s="96" t="s">
        <v>239</v>
      </c>
      <c r="K57" s="152" t="s">
        <v>39</v>
      </c>
      <c r="L57" s="152" t="s">
        <v>2183</v>
      </c>
      <c r="M57" s="96" t="s">
        <v>439</v>
      </c>
      <c r="N57" s="96" t="s">
        <v>49</v>
      </c>
      <c r="O57" s="96" t="s">
        <v>2507</v>
      </c>
      <c r="P57" s="96" t="s">
        <v>2100</v>
      </c>
    </row>
    <row r="58" spans="1:16" ht="15.75" x14ac:dyDescent="0.25">
      <c r="A58" s="96">
        <v>1030</v>
      </c>
      <c r="B58" s="147" t="s">
        <v>688</v>
      </c>
      <c r="C58" s="147" t="s">
        <v>2192</v>
      </c>
      <c r="D58" s="117">
        <v>20815</v>
      </c>
      <c r="E58" s="96" t="s">
        <v>413</v>
      </c>
      <c r="F58" s="96" t="s">
        <v>414</v>
      </c>
      <c r="G58" s="96" t="s">
        <v>110</v>
      </c>
      <c r="H58" s="96">
        <v>33323</v>
      </c>
      <c r="I58" s="96" t="s">
        <v>42</v>
      </c>
      <c r="J58" s="96" t="s">
        <v>239</v>
      </c>
      <c r="K58" s="152" t="s">
        <v>39</v>
      </c>
      <c r="L58" s="152" t="s">
        <v>2183</v>
      </c>
      <c r="M58" s="96" t="s">
        <v>439</v>
      </c>
      <c r="N58" s="96" t="s">
        <v>49</v>
      </c>
      <c r="O58" s="96" t="s">
        <v>2507</v>
      </c>
      <c r="P58" s="96" t="s">
        <v>2100</v>
      </c>
    </row>
    <row r="59" spans="1:16" ht="15.75" x14ac:dyDescent="0.25">
      <c r="A59" s="96">
        <v>1030</v>
      </c>
      <c r="B59" s="147" t="s">
        <v>688</v>
      </c>
      <c r="C59" s="147" t="s">
        <v>2193</v>
      </c>
      <c r="D59" s="117"/>
      <c r="E59" s="96" t="s">
        <v>413</v>
      </c>
      <c r="F59" s="96" t="s">
        <v>414</v>
      </c>
      <c r="G59" s="96" t="s">
        <v>110</v>
      </c>
      <c r="H59" s="96">
        <v>33323</v>
      </c>
      <c r="I59" s="96" t="s">
        <v>42</v>
      </c>
      <c r="J59" s="96" t="s">
        <v>239</v>
      </c>
      <c r="K59" s="152" t="s">
        <v>39</v>
      </c>
      <c r="L59" s="152" t="s">
        <v>2183</v>
      </c>
      <c r="M59" s="96" t="s">
        <v>439</v>
      </c>
      <c r="N59" s="96" t="s">
        <v>49</v>
      </c>
      <c r="O59" s="96" t="s">
        <v>2507</v>
      </c>
      <c r="P59" s="96" t="s">
        <v>2100</v>
      </c>
    </row>
    <row r="60" spans="1:16" ht="15.75" x14ac:dyDescent="0.25">
      <c r="A60" s="96">
        <v>1030</v>
      </c>
      <c r="B60" s="147" t="s">
        <v>688</v>
      </c>
      <c r="C60" s="147" t="s">
        <v>2194</v>
      </c>
      <c r="D60" s="117"/>
      <c r="E60" s="96" t="s">
        <v>413</v>
      </c>
      <c r="F60" s="96" t="s">
        <v>414</v>
      </c>
      <c r="G60" s="96" t="s">
        <v>110</v>
      </c>
      <c r="H60" s="96">
        <v>33323</v>
      </c>
      <c r="I60" s="96" t="s">
        <v>42</v>
      </c>
      <c r="J60" s="96" t="s">
        <v>239</v>
      </c>
      <c r="K60" s="152" t="s">
        <v>39</v>
      </c>
      <c r="L60" s="152" t="s">
        <v>2183</v>
      </c>
      <c r="M60" s="96" t="s">
        <v>439</v>
      </c>
      <c r="N60" s="96" t="s">
        <v>49</v>
      </c>
      <c r="O60" s="96" t="s">
        <v>2507</v>
      </c>
      <c r="P60" s="96" t="s">
        <v>2100</v>
      </c>
    </row>
    <row r="61" spans="1:16" ht="15.75" x14ac:dyDescent="0.25">
      <c r="A61" s="96">
        <v>1032</v>
      </c>
      <c r="B61" s="147" t="s">
        <v>688</v>
      </c>
      <c r="C61" s="147" t="s">
        <v>553</v>
      </c>
      <c r="D61" s="117">
        <v>138433</v>
      </c>
      <c r="E61" s="96" t="s">
        <v>554</v>
      </c>
      <c r="F61" s="96" t="s">
        <v>234</v>
      </c>
      <c r="G61" s="96" t="s">
        <v>100</v>
      </c>
      <c r="H61" s="96">
        <v>30339</v>
      </c>
      <c r="I61" s="96" t="s">
        <v>556</v>
      </c>
      <c r="J61" s="96" t="s">
        <v>2195</v>
      </c>
      <c r="K61" s="152" t="s">
        <v>558</v>
      </c>
      <c r="L61" s="152" t="s">
        <v>2196</v>
      </c>
      <c r="M61" s="96" t="s">
        <v>555</v>
      </c>
      <c r="N61" s="96" t="s">
        <v>2156</v>
      </c>
      <c r="O61" s="96" t="s">
        <v>2506</v>
      </c>
      <c r="P61" s="96" t="s">
        <v>2100</v>
      </c>
    </row>
    <row r="62" spans="1:16" ht="15.75" x14ac:dyDescent="0.25">
      <c r="A62" s="96">
        <v>1034.0999999999999</v>
      </c>
      <c r="B62" s="147" t="s">
        <v>688</v>
      </c>
      <c r="C62" s="147" t="s">
        <v>524</v>
      </c>
      <c r="D62" s="117">
        <v>121938</v>
      </c>
      <c r="E62" s="96" t="s">
        <v>526</v>
      </c>
      <c r="F62" s="96" t="s">
        <v>528</v>
      </c>
      <c r="G62" s="96" t="s">
        <v>110</v>
      </c>
      <c r="H62" s="96">
        <v>33178</v>
      </c>
      <c r="I62" s="96" t="s">
        <v>529</v>
      </c>
      <c r="J62" s="96" t="s">
        <v>531</v>
      </c>
      <c r="K62" s="152" t="s">
        <v>532</v>
      </c>
      <c r="L62" s="152" t="s">
        <v>2197</v>
      </c>
      <c r="M62" s="96" t="s">
        <v>2198</v>
      </c>
      <c r="N62" s="96" t="s">
        <v>49</v>
      </c>
      <c r="O62" s="96" t="s">
        <v>2023</v>
      </c>
      <c r="P62" s="96" t="s">
        <v>2100</v>
      </c>
    </row>
    <row r="63" spans="1:16" ht="15.75" x14ac:dyDescent="0.25">
      <c r="A63" s="96">
        <v>1034.2</v>
      </c>
      <c r="B63" s="147" t="s">
        <v>688</v>
      </c>
      <c r="C63" s="147" t="s">
        <v>524</v>
      </c>
      <c r="D63" s="117">
        <v>121446</v>
      </c>
      <c r="E63" s="96" t="s">
        <v>2199</v>
      </c>
      <c r="F63" s="96" t="s">
        <v>528</v>
      </c>
      <c r="G63" s="96" t="s">
        <v>110</v>
      </c>
      <c r="H63" s="96">
        <v>33178</v>
      </c>
      <c r="I63" s="96" t="s">
        <v>529</v>
      </c>
      <c r="J63" s="96" t="s">
        <v>531</v>
      </c>
      <c r="K63" s="152" t="s">
        <v>532</v>
      </c>
      <c r="L63" s="152" t="s">
        <v>2197</v>
      </c>
      <c r="M63" s="96" t="s">
        <v>2198</v>
      </c>
      <c r="N63" s="96" t="s">
        <v>49</v>
      </c>
      <c r="O63" s="96" t="s">
        <v>2023</v>
      </c>
      <c r="P63" s="96" t="s">
        <v>2100</v>
      </c>
    </row>
    <row r="64" spans="1:16" ht="15.75" x14ac:dyDescent="0.25">
      <c r="A64" s="96">
        <v>1034.3</v>
      </c>
      <c r="B64" s="147" t="s">
        <v>688</v>
      </c>
      <c r="C64" s="147" t="s">
        <v>524</v>
      </c>
      <c r="D64" s="117">
        <v>154961</v>
      </c>
      <c r="E64" s="96" t="s">
        <v>527</v>
      </c>
      <c r="F64" s="96" t="s">
        <v>528</v>
      </c>
      <c r="G64" s="96" t="s">
        <v>110</v>
      </c>
      <c r="H64" s="96">
        <v>33178</v>
      </c>
      <c r="I64" s="96" t="s">
        <v>529</v>
      </c>
      <c r="J64" s="96" t="s">
        <v>531</v>
      </c>
      <c r="K64" s="152" t="s">
        <v>532</v>
      </c>
      <c r="L64" s="152" t="s">
        <v>2197</v>
      </c>
      <c r="M64" s="96" t="s">
        <v>2198</v>
      </c>
      <c r="N64" s="96" t="s">
        <v>49</v>
      </c>
      <c r="O64" s="96" t="s">
        <v>2023</v>
      </c>
      <c r="P64" s="96" t="s">
        <v>2100</v>
      </c>
    </row>
    <row r="65" spans="1:16" ht="15.75" x14ac:dyDescent="0.25">
      <c r="A65" s="96">
        <v>1035</v>
      </c>
      <c r="B65" s="147" t="s">
        <v>688</v>
      </c>
      <c r="C65" s="147" t="s">
        <v>737</v>
      </c>
      <c r="D65" s="117">
        <v>141246</v>
      </c>
      <c r="E65" s="96" t="s">
        <v>2200</v>
      </c>
      <c r="F65" s="96" t="s">
        <v>530</v>
      </c>
      <c r="G65" s="96" t="s">
        <v>110</v>
      </c>
      <c r="H65" s="96">
        <v>33166</v>
      </c>
      <c r="I65" s="96" t="s">
        <v>2201</v>
      </c>
      <c r="J65" s="96" t="s">
        <v>2202</v>
      </c>
      <c r="K65" s="152" t="s">
        <v>2203</v>
      </c>
      <c r="L65" s="152" t="s">
        <v>2204</v>
      </c>
      <c r="M65" s="96" t="s">
        <v>2205</v>
      </c>
      <c r="N65" s="96" t="s">
        <v>49</v>
      </c>
      <c r="O65" s="96" t="s">
        <v>2023</v>
      </c>
      <c r="P65" s="96" t="s">
        <v>2100</v>
      </c>
    </row>
    <row r="66" spans="1:16" ht="15.75" x14ac:dyDescent="0.25">
      <c r="A66" s="96">
        <v>1007</v>
      </c>
      <c r="B66" s="147" t="s">
        <v>688</v>
      </c>
      <c r="C66" s="147" t="s">
        <v>727</v>
      </c>
      <c r="D66" s="117">
        <v>210000</v>
      </c>
      <c r="E66" s="117" t="s">
        <v>247</v>
      </c>
      <c r="F66" s="96" t="s">
        <v>248</v>
      </c>
      <c r="G66" s="96" t="s">
        <v>111</v>
      </c>
      <c r="H66" s="96">
        <v>48326</v>
      </c>
      <c r="I66" s="96" t="s">
        <v>249</v>
      </c>
      <c r="J66" s="96" t="s">
        <v>250</v>
      </c>
      <c r="K66" s="152" t="s">
        <v>251</v>
      </c>
      <c r="L66" s="152" t="s">
        <v>2206</v>
      </c>
      <c r="M66" s="96" t="s">
        <v>2511</v>
      </c>
      <c r="N66" s="96" t="s">
        <v>2105</v>
      </c>
      <c r="O66" s="96" t="s">
        <v>1978</v>
      </c>
      <c r="P66" s="96" t="s">
        <v>2095</v>
      </c>
    </row>
    <row r="67" spans="1:16" ht="15.75" x14ac:dyDescent="0.25">
      <c r="A67" s="96">
        <v>1021.3</v>
      </c>
      <c r="B67" s="147" t="s">
        <v>688</v>
      </c>
      <c r="C67" s="147" t="s">
        <v>731</v>
      </c>
      <c r="D67" s="117">
        <v>169011</v>
      </c>
      <c r="E67" s="96" t="s">
        <v>2207</v>
      </c>
      <c r="F67" s="96" t="s">
        <v>242</v>
      </c>
      <c r="G67" s="96" t="s">
        <v>100</v>
      </c>
      <c r="H67" s="96">
        <v>30022</v>
      </c>
      <c r="I67" s="96" t="s">
        <v>2270</v>
      </c>
      <c r="J67" s="96" t="s">
        <v>709</v>
      </c>
      <c r="K67" s="152" t="s">
        <v>2208</v>
      </c>
      <c r="L67" s="152" t="s">
        <v>2209</v>
      </c>
      <c r="M67" s="96" t="s">
        <v>816</v>
      </c>
      <c r="N67" s="96" t="s">
        <v>2156</v>
      </c>
      <c r="O67" s="113" t="s">
        <v>2506</v>
      </c>
      <c r="P67" s="96" t="s">
        <v>2100</v>
      </c>
    </row>
    <row r="68" spans="1:16" ht="15.75" x14ac:dyDescent="0.25">
      <c r="A68" s="96">
        <v>1021.4</v>
      </c>
      <c r="B68" s="147" t="s">
        <v>688</v>
      </c>
      <c r="C68" s="147" t="s">
        <v>732</v>
      </c>
      <c r="D68" s="117">
        <v>308213</v>
      </c>
      <c r="E68" s="96" t="s">
        <v>958</v>
      </c>
      <c r="F68" s="96" t="s">
        <v>242</v>
      </c>
      <c r="G68" s="96" t="s">
        <v>100</v>
      </c>
      <c r="H68" s="96">
        <v>30022</v>
      </c>
      <c r="I68" s="96" t="s">
        <v>2270</v>
      </c>
      <c r="J68" s="96" t="s">
        <v>709</v>
      </c>
      <c r="K68" s="152" t="s">
        <v>2208</v>
      </c>
      <c r="L68" s="152" t="s">
        <v>2210</v>
      </c>
      <c r="M68" s="96" t="s">
        <v>816</v>
      </c>
      <c r="N68" s="96" t="s">
        <v>2156</v>
      </c>
      <c r="O68" s="113" t="s">
        <v>2506</v>
      </c>
      <c r="P68" s="96" t="s">
        <v>2100</v>
      </c>
    </row>
    <row r="69" spans="1:16" ht="15.75" x14ac:dyDescent="0.25">
      <c r="A69" s="96">
        <v>1025.0999999999999</v>
      </c>
      <c r="B69" s="147" t="s">
        <v>688</v>
      </c>
      <c r="C69" s="147" t="s">
        <v>735</v>
      </c>
      <c r="D69" s="117">
        <v>260430</v>
      </c>
      <c r="E69" s="96" t="s">
        <v>961</v>
      </c>
      <c r="F69" s="96" t="s">
        <v>280</v>
      </c>
      <c r="G69" s="96" t="s">
        <v>107</v>
      </c>
      <c r="H69" s="96">
        <v>60018</v>
      </c>
      <c r="I69" s="96" t="s">
        <v>281</v>
      </c>
      <c r="J69" s="96" t="s">
        <v>282</v>
      </c>
      <c r="K69" s="152" t="s">
        <v>283</v>
      </c>
      <c r="L69" s="153" t="s">
        <v>2211</v>
      </c>
      <c r="M69" s="96" t="s">
        <v>286</v>
      </c>
      <c r="N69" s="96" t="s">
        <v>49</v>
      </c>
      <c r="O69" s="113" t="s">
        <v>1238</v>
      </c>
      <c r="P69" s="96" t="s">
        <v>2095</v>
      </c>
    </row>
    <row r="70" spans="1:16" ht="15.75" x14ac:dyDescent="0.25">
      <c r="A70" s="96">
        <v>1025.2</v>
      </c>
      <c r="B70" s="147" t="s">
        <v>688</v>
      </c>
      <c r="C70" s="147" t="s">
        <v>735</v>
      </c>
      <c r="D70" s="117">
        <v>267484</v>
      </c>
      <c r="E70" s="96" t="s">
        <v>279</v>
      </c>
      <c r="F70" s="96" t="s">
        <v>280</v>
      </c>
      <c r="G70" s="96" t="s">
        <v>285</v>
      </c>
      <c r="H70" s="96">
        <v>60018</v>
      </c>
      <c r="I70" s="96" t="s">
        <v>281</v>
      </c>
      <c r="J70" s="96" t="s">
        <v>284</v>
      </c>
      <c r="K70" s="152" t="s">
        <v>283</v>
      </c>
      <c r="L70" s="153" t="s">
        <v>2211</v>
      </c>
      <c r="M70" s="96" t="s">
        <v>286</v>
      </c>
      <c r="N70" s="96" t="s">
        <v>49</v>
      </c>
      <c r="O70" s="113" t="s">
        <v>1238</v>
      </c>
      <c r="P70" s="96" t="s">
        <v>2095</v>
      </c>
    </row>
    <row r="71" spans="1:16" ht="15.75" x14ac:dyDescent="0.25">
      <c r="A71" s="96">
        <v>1027</v>
      </c>
      <c r="B71" s="147" t="s">
        <v>688</v>
      </c>
      <c r="C71" s="147" t="s">
        <v>736</v>
      </c>
      <c r="D71" s="117">
        <v>492019</v>
      </c>
      <c r="E71" s="96" t="s">
        <v>261</v>
      </c>
      <c r="F71" s="96" t="s">
        <v>262</v>
      </c>
      <c r="G71" s="96" t="s">
        <v>107</v>
      </c>
      <c r="H71" s="96">
        <v>60602</v>
      </c>
      <c r="I71" s="96" t="s">
        <v>2212</v>
      </c>
      <c r="J71" s="96" t="s">
        <v>2213</v>
      </c>
      <c r="K71" s="152" t="s">
        <v>2214</v>
      </c>
      <c r="L71" s="153" t="s">
        <v>2215</v>
      </c>
      <c r="M71" s="96" t="s">
        <v>2216</v>
      </c>
      <c r="N71" s="96" t="s">
        <v>49</v>
      </c>
      <c r="O71" s="113" t="s">
        <v>2513</v>
      </c>
      <c r="P71" s="96" t="s">
        <v>2095</v>
      </c>
    </row>
    <row r="72" spans="1:16" ht="15.75" x14ac:dyDescent="0.25">
      <c r="A72" s="96">
        <v>1028.01</v>
      </c>
      <c r="B72" s="147" t="s">
        <v>688</v>
      </c>
      <c r="C72" s="147" t="s">
        <v>304</v>
      </c>
      <c r="D72" s="117">
        <v>43081</v>
      </c>
      <c r="E72" s="96" t="s">
        <v>324</v>
      </c>
      <c r="F72" s="96" t="s">
        <v>157</v>
      </c>
      <c r="G72" s="96" t="s">
        <v>156</v>
      </c>
      <c r="H72" s="96">
        <v>80401</v>
      </c>
      <c r="I72" s="96" t="s">
        <v>323</v>
      </c>
      <c r="J72" s="96" t="s">
        <v>321</v>
      </c>
      <c r="K72" s="152" t="s">
        <v>322</v>
      </c>
      <c r="L72" s="153"/>
      <c r="M72" s="96" t="s">
        <v>867</v>
      </c>
      <c r="N72" s="96" t="s">
        <v>2158</v>
      </c>
      <c r="O72" s="113" t="s">
        <v>2217</v>
      </c>
      <c r="P72" s="96"/>
    </row>
    <row r="73" spans="1:16" ht="15.75" x14ac:dyDescent="0.25">
      <c r="A73" s="96">
        <v>1028.02</v>
      </c>
      <c r="B73" s="147" t="s">
        <v>688</v>
      </c>
      <c r="C73" s="147" t="s">
        <v>305</v>
      </c>
      <c r="D73" s="117">
        <v>69564</v>
      </c>
      <c r="E73" s="96" t="s">
        <v>325</v>
      </c>
      <c r="F73" s="96" t="s">
        <v>157</v>
      </c>
      <c r="G73" s="96" t="s">
        <v>156</v>
      </c>
      <c r="H73" s="96">
        <v>80401</v>
      </c>
      <c r="I73" s="96" t="s">
        <v>323</v>
      </c>
      <c r="J73" s="96" t="s">
        <v>321</v>
      </c>
      <c r="K73" s="152" t="s">
        <v>322</v>
      </c>
      <c r="L73" s="153"/>
      <c r="M73" s="96" t="s">
        <v>867</v>
      </c>
      <c r="N73" s="96" t="s">
        <v>2158</v>
      </c>
      <c r="O73" s="113" t="s">
        <v>2217</v>
      </c>
      <c r="P73" s="96"/>
    </row>
    <row r="74" spans="1:16" ht="15.75" x14ac:dyDescent="0.25">
      <c r="A74" s="96">
        <v>1028.03</v>
      </c>
      <c r="B74" s="147" t="s">
        <v>688</v>
      </c>
      <c r="C74" s="147" t="s">
        <v>306</v>
      </c>
      <c r="D74" s="117">
        <v>72132</v>
      </c>
      <c r="E74" s="96" t="s">
        <v>329</v>
      </c>
      <c r="F74" s="96" t="s">
        <v>157</v>
      </c>
      <c r="G74" s="96" t="s">
        <v>156</v>
      </c>
      <c r="H74" s="96">
        <v>80401</v>
      </c>
      <c r="I74" s="96" t="s">
        <v>323</v>
      </c>
      <c r="J74" s="96" t="s">
        <v>321</v>
      </c>
      <c r="K74" s="152" t="s">
        <v>322</v>
      </c>
      <c r="L74" s="153"/>
      <c r="M74" s="96" t="s">
        <v>867</v>
      </c>
      <c r="N74" s="96" t="s">
        <v>2158</v>
      </c>
      <c r="O74" s="113" t="s">
        <v>2217</v>
      </c>
      <c r="P74" s="96"/>
    </row>
    <row r="75" spans="1:16" ht="15.75" x14ac:dyDescent="0.25">
      <c r="A75" s="96">
        <v>1028.04</v>
      </c>
      <c r="B75" s="147" t="s">
        <v>688</v>
      </c>
      <c r="C75" s="147" t="s">
        <v>307</v>
      </c>
      <c r="D75" s="117">
        <v>71026</v>
      </c>
      <c r="E75" s="96" t="s">
        <v>327</v>
      </c>
      <c r="F75" s="96" t="s">
        <v>157</v>
      </c>
      <c r="G75" s="96" t="s">
        <v>156</v>
      </c>
      <c r="H75" s="96">
        <v>80401</v>
      </c>
      <c r="I75" s="96" t="s">
        <v>323</v>
      </c>
      <c r="J75" s="96" t="s">
        <v>321</v>
      </c>
      <c r="K75" s="152" t="s">
        <v>322</v>
      </c>
      <c r="L75" s="153"/>
      <c r="M75" s="96" t="s">
        <v>867</v>
      </c>
      <c r="N75" s="96" t="s">
        <v>2158</v>
      </c>
      <c r="O75" s="113" t="s">
        <v>2217</v>
      </c>
      <c r="P75" s="96"/>
    </row>
    <row r="76" spans="1:16" ht="15.75" x14ac:dyDescent="0.25">
      <c r="A76" s="96">
        <v>1028.05</v>
      </c>
      <c r="B76" s="147" t="s">
        <v>688</v>
      </c>
      <c r="C76" s="147" t="s">
        <v>308</v>
      </c>
      <c r="D76" s="117">
        <v>21816</v>
      </c>
      <c r="E76" s="96" t="s">
        <v>326</v>
      </c>
      <c r="F76" s="96" t="s">
        <v>157</v>
      </c>
      <c r="G76" s="96" t="s">
        <v>156</v>
      </c>
      <c r="H76" s="96">
        <v>80401</v>
      </c>
      <c r="I76" s="96" t="s">
        <v>323</v>
      </c>
      <c r="J76" s="96" t="s">
        <v>321</v>
      </c>
      <c r="K76" s="152" t="s">
        <v>322</v>
      </c>
      <c r="L76" s="153"/>
      <c r="M76" s="96" t="s">
        <v>867</v>
      </c>
      <c r="N76" s="96" t="s">
        <v>2158</v>
      </c>
      <c r="O76" s="113" t="s">
        <v>2217</v>
      </c>
      <c r="P76" s="96"/>
    </row>
    <row r="77" spans="1:16" ht="15.75" x14ac:dyDescent="0.25">
      <c r="A77" s="96">
        <v>1028.06</v>
      </c>
      <c r="B77" s="147" t="s">
        <v>688</v>
      </c>
      <c r="C77" s="147" t="s">
        <v>309</v>
      </c>
      <c r="D77" s="117">
        <v>39632</v>
      </c>
      <c r="E77" s="96" t="s">
        <v>328</v>
      </c>
      <c r="F77" s="96" t="s">
        <v>157</v>
      </c>
      <c r="G77" s="96" t="s">
        <v>156</v>
      </c>
      <c r="H77" s="96">
        <v>80401</v>
      </c>
      <c r="I77" s="96" t="s">
        <v>323</v>
      </c>
      <c r="J77" s="96" t="s">
        <v>321</v>
      </c>
      <c r="K77" s="152" t="s">
        <v>322</v>
      </c>
      <c r="L77" s="153"/>
      <c r="M77" s="96" t="s">
        <v>867</v>
      </c>
      <c r="N77" s="96" t="s">
        <v>2158</v>
      </c>
      <c r="O77" s="113" t="s">
        <v>2217</v>
      </c>
      <c r="P77" s="96"/>
    </row>
    <row r="78" spans="1:16" ht="15.75" x14ac:dyDescent="0.25">
      <c r="A78" s="96">
        <v>1028.07</v>
      </c>
      <c r="B78" s="147" t="s">
        <v>688</v>
      </c>
      <c r="C78" s="147" t="s">
        <v>310</v>
      </c>
      <c r="D78" s="117">
        <v>64326</v>
      </c>
      <c r="E78" s="96" t="s">
        <v>962</v>
      </c>
      <c r="F78" s="96" t="s">
        <v>157</v>
      </c>
      <c r="G78" s="96" t="s">
        <v>156</v>
      </c>
      <c r="H78" s="96">
        <v>80401</v>
      </c>
      <c r="I78" s="96" t="s">
        <v>323</v>
      </c>
      <c r="J78" s="96" t="s">
        <v>321</v>
      </c>
      <c r="K78" s="152" t="s">
        <v>322</v>
      </c>
      <c r="L78" s="153"/>
      <c r="M78" s="96" t="s">
        <v>867</v>
      </c>
      <c r="N78" s="96" t="s">
        <v>2158</v>
      </c>
      <c r="O78" s="113" t="s">
        <v>2217</v>
      </c>
      <c r="P78" s="96"/>
    </row>
    <row r="79" spans="1:16" ht="15.75" x14ac:dyDescent="0.25">
      <c r="A79" s="96">
        <v>1028.1500000000001</v>
      </c>
      <c r="B79" s="147" t="s">
        <v>688</v>
      </c>
      <c r="C79" s="147" t="s">
        <v>311</v>
      </c>
      <c r="D79" s="117">
        <v>80410</v>
      </c>
      <c r="E79" s="96" t="s">
        <v>330</v>
      </c>
      <c r="F79" s="96" t="s">
        <v>157</v>
      </c>
      <c r="G79" s="96" t="s">
        <v>156</v>
      </c>
      <c r="H79" s="96">
        <v>80401</v>
      </c>
      <c r="I79" s="96" t="s">
        <v>323</v>
      </c>
      <c r="J79" s="96" t="s">
        <v>321</v>
      </c>
      <c r="K79" s="152" t="s">
        <v>322</v>
      </c>
      <c r="L79" s="153"/>
      <c r="M79" s="96" t="s">
        <v>867</v>
      </c>
      <c r="N79" s="96" t="s">
        <v>2158</v>
      </c>
      <c r="O79" s="113" t="s">
        <v>2217</v>
      </c>
      <c r="P79" s="96"/>
    </row>
    <row r="80" spans="1:16" ht="15.75" x14ac:dyDescent="0.25">
      <c r="A80" s="96">
        <v>1028.1600000000001</v>
      </c>
      <c r="B80" s="147" t="s">
        <v>688</v>
      </c>
      <c r="C80" s="147" t="s">
        <v>312</v>
      </c>
      <c r="D80" s="117">
        <v>81571</v>
      </c>
      <c r="E80" s="96" t="s">
        <v>331</v>
      </c>
      <c r="F80" s="96" t="s">
        <v>157</v>
      </c>
      <c r="G80" s="96" t="s">
        <v>156</v>
      </c>
      <c r="H80" s="96">
        <v>80401</v>
      </c>
      <c r="I80" s="96" t="s">
        <v>323</v>
      </c>
      <c r="J80" s="96" t="s">
        <v>321</v>
      </c>
      <c r="K80" s="152" t="s">
        <v>322</v>
      </c>
      <c r="L80" s="153"/>
      <c r="M80" s="96" t="s">
        <v>867</v>
      </c>
      <c r="N80" s="96" t="s">
        <v>2158</v>
      </c>
      <c r="O80" s="113" t="s">
        <v>2217</v>
      </c>
      <c r="P80" s="96"/>
    </row>
    <row r="81" spans="1:16" ht="15.75" x14ac:dyDescent="0.25">
      <c r="A81" s="96">
        <v>1028.18</v>
      </c>
      <c r="B81" s="147" t="s">
        <v>688</v>
      </c>
      <c r="C81" s="147" t="s">
        <v>313</v>
      </c>
      <c r="D81" s="117">
        <v>87879</v>
      </c>
      <c r="E81" s="96" t="s">
        <v>332</v>
      </c>
      <c r="F81" s="96" t="s">
        <v>157</v>
      </c>
      <c r="G81" s="96" t="s">
        <v>156</v>
      </c>
      <c r="H81" s="96">
        <v>80401</v>
      </c>
      <c r="I81" s="96" t="s">
        <v>323</v>
      </c>
      <c r="J81" s="96" t="s">
        <v>321</v>
      </c>
      <c r="K81" s="152" t="s">
        <v>322</v>
      </c>
      <c r="L81" s="153"/>
      <c r="M81" s="96" t="s">
        <v>867</v>
      </c>
      <c r="N81" s="96" t="s">
        <v>2158</v>
      </c>
      <c r="O81" s="113" t="s">
        <v>2217</v>
      </c>
      <c r="P81" s="96"/>
    </row>
    <row r="82" spans="1:16" ht="15.75" x14ac:dyDescent="0.25">
      <c r="A82" s="96">
        <v>1028.19</v>
      </c>
      <c r="B82" s="147" t="s">
        <v>688</v>
      </c>
      <c r="C82" s="147" t="s">
        <v>314</v>
      </c>
      <c r="D82" s="117">
        <v>85101</v>
      </c>
      <c r="E82" s="96" t="s">
        <v>333</v>
      </c>
      <c r="F82" s="96" t="s">
        <v>157</v>
      </c>
      <c r="G82" s="96" t="s">
        <v>156</v>
      </c>
      <c r="H82" s="96">
        <v>80401</v>
      </c>
      <c r="I82" s="96" t="s">
        <v>323</v>
      </c>
      <c r="J82" s="96" t="s">
        <v>321</v>
      </c>
      <c r="K82" s="152" t="s">
        <v>322</v>
      </c>
      <c r="L82" s="153"/>
      <c r="M82" s="96" t="s">
        <v>867</v>
      </c>
      <c r="N82" s="96" t="s">
        <v>2158</v>
      </c>
      <c r="O82" s="113" t="s">
        <v>2217</v>
      </c>
      <c r="P82" s="96"/>
    </row>
    <row r="83" spans="1:16" ht="15.75" x14ac:dyDescent="0.25">
      <c r="A83" s="96">
        <v>1028.21</v>
      </c>
      <c r="B83" s="147" t="s">
        <v>688</v>
      </c>
      <c r="C83" s="147" t="s">
        <v>315</v>
      </c>
      <c r="D83" s="117">
        <v>70840</v>
      </c>
      <c r="E83" s="96" t="s">
        <v>334</v>
      </c>
      <c r="F83" s="96" t="s">
        <v>157</v>
      </c>
      <c r="G83" s="96" t="s">
        <v>156</v>
      </c>
      <c r="H83" s="96">
        <v>80401</v>
      </c>
      <c r="I83" s="96" t="s">
        <v>323</v>
      </c>
      <c r="J83" s="96" t="s">
        <v>321</v>
      </c>
      <c r="K83" s="152" t="s">
        <v>322</v>
      </c>
      <c r="L83" s="153"/>
      <c r="M83" s="96" t="s">
        <v>867</v>
      </c>
      <c r="N83" s="96" t="s">
        <v>2158</v>
      </c>
      <c r="O83" s="113" t="s">
        <v>2217</v>
      </c>
      <c r="P83" s="96"/>
    </row>
    <row r="84" spans="1:16" ht="15.75" x14ac:dyDescent="0.25">
      <c r="A84" s="96">
        <v>1028.22</v>
      </c>
      <c r="B84" s="147" t="s">
        <v>688</v>
      </c>
      <c r="C84" s="147" t="s">
        <v>316</v>
      </c>
      <c r="D84" s="117">
        <v>75743</v>
      </c>
      <c r="E84" s="96" t="s">
        <v>335</v>
      </c>
      <c r="F84" s="96" t="s">
        <v>157</v>
      </c>
      <c r="G84" s="96" t="s">
        <v>156</v>
      </c>
      <c r="H84" s="96">
        <v>80401</v>
      </c>
      <c r="I84" s="96" t="s">
        <v>323</v>
      </c>
      <c r="J84" s="96" t="s">
        <v>321</v>
      </c>
      <c r="K84" s="152" t="s">
        <v>322</v>
      </c>
      <c r="L84" s="153"/>
      <c r="M84" s="96" t="s">
        <v>867</v>
      </c>
      <c r="N84" s="96" t="s">
        <v>2158</v>
      </c>
      <c r="O84" s="113" t="s">
        <v>2217</v>
      </c>
      <c r="P84" s="96"/>
    </row>
    <row r="85" spans="1:16" ht="15.75" x14ac:dyDescent="0.25">
      <c r="A85" s="96">
        <v>1028.26</v>
      </c>
      <c r="B85" s="147" t="s">
        <v>688</v>
      </c>
      <c r="C85" s="147" t="s">
        <v>317</v>
      </c>
      <c r="D85" s="117">
        <v>103064</v>
      </c>
      <c r="E85" s="96" t="s">
        <v>963</v>
      </c>
      <c r="F85" s="96" t="s">
        <v>157</v>
      </c>
      <c r="G85" s="96" t="s">
        <v>156</v>
      </c>
      <c r="H85" s="96">
        <v>80401</v>
      </c>
      <c r="I85" s="96" t="s">
        <v>323</v>
      </c>
      <c r="J85" s="96" t="s">
        <v>321</v>
      </c>
      <c r="K85" s="152" t="s">
        <v>322</v>
      </c>
      <c r="L85" s="153"/>
      <c r="M85" s="96" t="s">
        <v>867</v>
      </c>
      <c r="N85" s="96" t="s">
        <v>2158</v>
      </c>
      <c r="O85" s="113" t="s">
        <v>2217</v>
      </c>
      <c r="P85" s="96"/>
    </row>
    <row r="86" spans="1:16" ht="15.75" x14ac:dyDescent="0.25">
      <c r="A86" s="96">
        <v>1028.51</v>
      </c>
      <c r="B86" s="147" t="s">
        <v>688</v>
      </c>
      <c r="C86" s="147" t="s">
        <v>318</v>
      </c>
      <c r="D86" s="117">
        <v>74916</v>
      </c>
      <c r="E86" s="96" t="s">
        <v>337</v>
      </c>
      <c r="F86" s="96" t="s">
        <v>157</v>
      </c>
      <c r="G86" s="96" t="s">
        <v>156</v>
      </c>
      <c r="H86" s="96">
        <v>80401</v>
      </c>
      <c r="I86" s="96" t="s">
        <v>323</v>
      </c>
      <c r="J86" s="96" t="s">
        <v>321</v>
      </c>
      <c r="K86" s="152" t="s">
        <v>322</v>
      </c>
      <c r="L86" s="153"/>
      <c r="M86" s="96" t="s">
        <v>867</v>
      </c>
      <c r="N86" s="96" t="s">
        <v>2158</v>
      </c>
      <c r="O86" s="113" t="s">
        <v>2217</v>
      </c>
      <c r="P86" s="96"/>
    </row>
    <row r="87" spans="1:16" ht="15.75" x14ac:dyDescent="0.25">
      <c r="A87" s="96">
        <v>1028.52</v>
      </c>
      <c r="B87" s="147" t="s">
        <v>688</v>
      </c>
      <c r="C87" s="147" t="s">
        <v>319</v>
      </c>
      <c r="D87" s="117">
        <v>78173</v>
      </c>
      <c r="E87" s="96" t="s">
        <v>338</v>
      </c>
      <c r="F87" s="96" t="s">
        <v>157</v>
      </c>
      <c r="G87" s="96" t="s">
        <v>156</v>
      </c>
      <c r="H87" s="96">
        <v>80401</v>
      </c>
      <c r="I87" s="96" t="s">
        <v>323</v>
      </c>
      <c r="J87" s="96" t="s">
        <v>321</v>
      </c>
      <c r="K87" s="152" t="s">
        <v>322</v>
      </c>
      <c r="L87" s="153"/>
      <c r="M87" s="96" t="s">
        <v>867</v>
      </c>
      <c r="N87" s="96" t="s">
        <v>2158</v>
      </c>
      <c r="O87" s="113" t="s">
        <v>2217</v>
      </c>
      <c r="P87" s="96"/>
    </row>
    <row r="88" spans="1:16" ht="15.75" x14ac:dyDescent="0.25">
      <c r="A88" s="96">
        <v>1028.53</v>
      </c>
      <c r="B88" s="147" t="s">
        <v>688</v>
      </c>
      <c r="C88" s="147" t="s">
        <v>320</v>
      </c>
      <c r="D88" s="117">
        <v>68811</v>
      </c>
      <c r="E88" s="96" t="s">
        <v>336</v>
      </c>
      <c r="F88" s="96" t="s">
        <v>157</v>
      </c>
      <c r="G88" s="96" t="s">
        <v>156</v>
      </c>
      <c r="H88" s="96">
        <v>80401</v>
      </c>
      <c r="I88" s="96" t="s">
        <v>323</v>
      </c>
      <c r="J88" s="96" t="s">
        <v>321</v>
      </c>
      <c r="K88" s="152" t="s">
        <v>322</v>
      </c>
      <c r="L88" s="153"/>
      <c r="M88" s="96" t="s">
        <v>867</v>
      </c>
      <c r="N88" s="96" t="s">
        <v>2158</v>
      </c>
      <c r="O88" s="113" t="s">
        <v>2217</v>
      </c>
      <c r="P88" s="96"/>
    </row>
    <row r="89" spans="1:16" ht="15.75" x14ac:dyDescent="0.25">
      <c r="A89" s="96">
        <v>1031.0999999999999</v>
      </c>
      <c r="B89" s="147" t="s">
        <v>688</v>
      </c>
      <c r="C89" s="147" t="s">
        <v>404</v>
      </c>
      <c r="D89" s="117">
        <v>57848</v>
      </c>
      <c r="E89" s="96" t="s">
        <v>405</v>
      </c>
      <c r="F89" s="96" t="s">
        <v>406</v>
      </c>
      <c r="G89" s="96" t="s">
        <v>108</v>
      </c>
      <c r="H89" s="96">
        <v>92121</v>
      </c>
      <c r="I89" s="96" t="s">
        <v>2543</v>
      </c>
      <c r="J89" s="96" t="s">
        <v>817</v>
      </c>
      <c r="K89" s="152" t="s">
        <v>2544</v>
      </c>
      <c r="L89" s="153" t="s">
        <v>2219</v>
      </c>
      <c r="M89" s="96" t="s">
        <v>2220</v>
      </c>
      <c r="N89" s="96" t="s">
        <v>1512</v>
      </c>
      <c r="O89" s="113" t="s">
        <v>1978</v>
      </c>
      <c r="P89" s="96"/>
    </row>
    <row r="90" spans="1:16" ht="15.75" x14ac:dyDescent="0.25">
      <c r="A90" s="96">
        <v>1031.2</v>
      </c>
      <c r="B90" s="147" t="s">
        <v>688</v>
      </c>
      <c r="C90" s="147" t="s">
        <v>404</v>
      </c>
      <c r="D90" s="117">
        <v>42283</v>
      </c>
      <c r="E90" s="96" t="s">
        <v>525</v>
      </c>
      <c r="F90" s="96" t="s">
        <v>406</v>
      </c>
      <c r="G90" s="96" t="s">
        <v>108</v>
      </c>
      <c r="H90" s="96">
        <v>92121</v>
      </c>
      <c r="I90" s="96" t="s">
        <v>2218</v>
      </c>
      <c r="J90" s="96" t="s">
        <v>817</v>
      </c>
      <c r="K90" s="152" t="s">
        <v>2544</v>
      </c>
      <c r="L90" s="153" t="s">
        <v>2219</v>
      </c>
      <c r="M90" s="96" t="s">
        <v>2220</v>
      </c>
      <c r="N90" s="96" t="s">
        <v>1512</v>
      </c>
      <c r="O90" s="113" t="s">
        <v>1978</v>
      </c>
      <c r="P90" s="96"/>
    </row>
    <row r="91" spans="1:16" ht="15.75" x14ac:dyDescent="0.25">
      <c r="A91" s="96">
        <v>1033</v>
      </c>
      <c r="B91" s="147" t="s">
        <v>688</v>
      </c>
      <c r="C91" s="147" t="s">
        <v>583</v>
      </c>
      <c r="D91" s="117">
        <v>131124</v>
      </c>
      <c r="E91" s="96" t="s">
        <v>584</v>
      </c>
      <c r="F91" s="96" t="s">
        <v>72</v>
      </c>
      <c r="G91" s="96" t="s">
        <v>156</v>
      </c>
      <c r="H91" s="96">
        <v>80246</v>
      </c>
      <c r="I91" s="96" t="s">
        <v>770</v>
      </c>
      <c r="J91" s="96" t="s">
        <v>585</v>
      </c>
      <c r="K91" s="152" t="s">
        <v>586</v>
      </c>
      <c r="L91" s="153"/>
      <c r="M91" s="96"/>
      <c r="N91" s="96" t="s">
        <v>2158</v>
      </c>
      <c r="O91" s="113" t="s">
        <v>2023</v>
      </c>
      <c r="P91" s="96"/>
    </row>
    <row r="92" spans="1:16" ht="15.75" x14ac:dyDescent="0.25">
      <c r="A92" s="97" t="s">
        <v>2221</v>
      </c>
      <c r="B92" s="148" t="s">
        <v>689</v>
      </c>
      <c r="C92" s="148" t="s">
        <v>682</v>
      </c>
      <c r="D92" s="118">
        <v>39277</v>
      </c>
      <c r="E92" s="97" t="s">
        <v>720</v>
      </c>
      <c r="F92" s="97" t="s">
        <v>685</v>
      </c>
      <c r="G92" s="97" t="s">
        <v>686</v>
      </c>
      <c r="H92" s="97">
        <v>55416</v>
      </c>
      <c r="I92" s="97" t="s">
        <v>1220</v>
      </c>
      <c r="J92" s="97" t="s">
        <v>1979</v>
      </c>
      <c r="K92" s="350" t="s">
        <v>1221</v>
      </c>
      <c r="L92" s="154" t="s">
        <v>2222</v>
      </c>
      <c r="M92" s="97" t="s">
        <v>687</v>
      </c>
      <c r="N92" s="97" t="s">
        <v>49</v>
      </c>
      <c r="O92" s="114" t="s">
        <v>2506</v>
      </c>
      <c r="P92" s="97" t="s">
        <v>2095</v>
      </c>
    </row>
    <row r="93" spans="1:16" ht="15.75" x14ac:dyDescent="0.25">
      <c r="A93" s="97" t="s">
        <v>2223</v>
      </c>
      <c r="B93" s="148" t="s">
        <v>689</v>
      </c>
      <c r="C93" s="148" t="s">
        <v>682</v>
      </c>
      <c r="D93" s="118">
        <v>38935</v>
      </c>
      <c r="E93" s="97" t="s">
        <v>721</v>
      </c>
      <c r="F93" s="97" t="s">
        <v>685</v>
      </c>
      <c r="G93" s="97" t="s">
        <v>686</v>
      </c>
      <c r="H93" s="97">
        <v>55416</v>
      </c>
      <c r="I93" s="97" t="s">
        <v>1220</v>
      </c>
      <c r="J93" s="97" t="s">
        <v>1979</v>
      </c>
      <c r="K93" s="350" t="s">
        <v>1221</v>
      </c>
      <c r="L93" s="154" t="s">
        <v>2222</v>
      </c>
      <c r="M93" s="97" t="s">
        <v>687</v>
      </c>
      <c r="N93" s="97" t="s">
        <v>49</v>
      </c>
      <c r="O93" s="114" t="s">
        <v>2506</v>
      </c>
      <c r="P93" s="97" t="s">
        <v>2095</v>
      </c>
    </row>
    <row r="94" spans="1:16" ht="15.75" x14ac:dyDescent="0.25">
      <c r="A94" s="97" t="s">
        <v>2224</v>
      </c>
      <c r="B94" s="148" t="s">
        <v>689</v>
      </c>
      <c r="C94" s="148" t="s">
        <v>682</v>
      </c>
      <c r="D94" s="118">
        <v>40650</v>
      </c>
      <c r="E94" s="97" t="s">
        <v>722</v>
      </c>
      <c r="F94" s="97" t="s">
        <v>685</v>
      </c>
      <c r="G94" s="97" t="s">
        <v>686</v>
      </c>
      <c r="H94" s="97">
        <v>55416</v>
      </c>
      <c r="I94" s="97" t="s">
        <v>1220</v>
      </c>
      <c r="J94" s="97" t="s">
        <v>1979</v>
      </c>
      <c r="K94" s="350" t="s">
        <v>1221</v>
      </c>
      <c r="L94" s="154" t="s">
        <v>2222</v>
      </c>
      <c r="M94" s="97" t="s">
        <v>687</v>
      </c>
      <c r="N94" s="97" t="s">
        <v>49</v>
      </c>
      <c r="O94" s="114" t="s">
        <v>2506</v>
      </c>
      <c r="P94" s="97" t="s">
        <v>2095</v>
      </c>
    </row>
    <row r="95" spans="1:16" ht="15.75" x14ac:dyDescent="0.25">
      <c r="A95" s="97" t="s">
        <v>2225</v>
      </c>
      <c r="B95" s="148" t="s">
        <v>689</v>
      </c>
      <c r="C95" s="148" t="s">
        <v>682</v>
      </c>
      <c r="D95" s="118">
        <v>38144</v>
      </c>
      <c r="E95" s="97" t="s">
        <v>723</v>
      </c>
      <c r="F95" s="97" t="s">
        <v>685</v>
      </c>
      <c r="G95" s="97" t="s">
        <v>686</v>
      </c>
      <c r="H95" s="97">
        <v>55416</v>
      </c>
      <c r="I95" s="97" t="s">
        <v>1220</v>
      </c>
      <c r="J95" s="97" t="s">
        <v>1979</v>
      </c>
      <c r="K95" s="350" t="s">
        <v>1221</v>
      </c>
      <c r="L95" s="154" t="s">
        <v>2222</v>
      </c>
      <c r="M95" s="97" t="s">
        <v>687</v>
      </c>
      <c r="N95" s="97" t="s">
        <v>49</v>
      </c>
      <c r="O95" s="114" t="s">
        <v>2506</v>
      </c>
      <c r="P95" s="97" t="s">
        <v>2095</v>
      </c>
    </row>
    <row r="96" spans="1:16" ht="15.75" x14ac:dyDescent="0.25">
      <c r="A96" s="97" t="s">
        <v>2226</v>
      </c>
      <c r="B96" s="148" t="s">
        <v>689</v>
      </c>
      <c r="C96" s="148" t="s">
        <v>682</v>
      </c>
      <c r="D96" s="118">
        <v>206644</v>
      </c>
      <c r="E96" s="97" t="s">
        <v>724</v>
      </c>
      <c r="F96" s="97" t="s">
        <v>685</v>
      </c>
      <c r="G96" s="97" t="s">
        <v>686</v>
      </c>
      <c r="H96" s="97">
        <v>55416</v>
      </c>
      <c r="I96" s="97" t="s">
        <v>1220</v>
      </c>
      <c r="J96" s="97" t="s">
        <v>1979</v>
      </c>
      <c r="K96" s="350" t="s">
        <v>1221</v>
      </c>
      <c r="L96" s="154" t="s">
        <v>2222</v>
      </c>
      <c r="M96" s="97" t="s">
        <v>687</v>
      </c>
      <c r="N96" s="97" t="s">
        <v>49</v>
      </c>
      <c r="O96" s="114" t="s">
        <v>2506</v>
      </c>
      <c r="P96" s="97" t="s">
        <v>2095</v>
      </c>
    </row>
    <row r="97" spans="1:16" ht="15.75" x14ac:dyDescent="0.25">
      <c r="A97" s="97" t="s">
        <v>2227</v>
      </c>
      <c r="B97" s="148" t="s">
        <v>689</v>
      </c>
      <c r="C97" s="148" t="s">
        <v>682</v>
      </c>
      <c r="D97" s="118">
        <v>219656</v>
      </c>
      <c r="E97" s="97" t="s">
        <v>2228</v>
      </c>
      <c r="F97" s="97" t="s">
        <v>685</v>
      </c>
      <c r="G97" s="97" t="s">
        <v>686</v>
      </c>
      <c r="H97" s="97">
        <v>55416</v>
      </c>
      <c r="I97" s="97" t="s">
        <v>1220</v>
      </c>
      <c r="J97" s="97" t="s">
        <v>1979</v>
      </c>
      <c r="K97" s="350" t="s">
        <v>1221</v>
      </c>
      <c r="L97" s="154" t="s">
        <v>2222</v>
      </c>
      <c r="M97" s="97" t="s">
        <v>687</v>
      </c>
      <c r="N97" s="97" t="s">
        <v>49</v>
      </c>
      <c r="O97" s="114" t="s">
        <v>2506</v>
      </c>
      <c r="P97" s="97" t="s">
        <v>2095</v>
      </c>
    </row>
    <row r="98" spans="1:16" ht="15.75" x14ac:dyDescent="0.25">
      <c r="A98" s="97" t="s">
        <v>2229</v>
      </c>
      <c r="B98" s="148" t="s">
        <v>689</v>
      </c>
      <c r="C98" s="148" t="s">
        <v>1888</v>
      </c>
      <c r="D98" s="118">
        <v>250423</v>
      </c>
      <c r="E98" s="97" t="s">
        <v>1217</v>
      </c>
      <c r="F98" s="97" t="s">
        <v>1218</v>
      </c>
      <c r="G98" s="97" t="s">
        <v>686</v>
      </c>
      <c r="H98" s="97">
        <v>55343</v>
      </c>
      <c r="I98" s="97" t="s">
        <v>2230</v>
      </c>
      <c r="J98" s="97" t="s">
        <v>2231</v>
      </c>
      <c r="K98" s="350" t="s">
        <v>2232</v>
      </c>
      <c r="L98" s="154" t="s">
        <v>2233</v>
      </c>
      <c r="M98" s="97" t="s">
        <v>2234</v>
      </c>
      <c r="N98" s="97" t="s">
        <v>49</v>
      </c>
      <c r="O98" s="114" t="s">
        <v>2532</v>
      </c>
      <c r="P98" s="97" t="s">
        <v>2095</v>
      </c>
    </row>
    <row r="99" spans="1:16" ht="15.75" x14ac:dyDescent="0.25">
      <c r="A99" s="97" t="s">
        <v>2235</v>
      </c>
      <c r="B99" s="148" t="s">
        <v>689</v>
      </c>
      <c r="C99" s="148" t="s">
        <v>1888</v>
      </c>
      <c r="D99" s="118">
        <v>296125</v>
      </c>
      <c r="E99" s="97" t="s">
        <v>1219</v>
      </c>
      <c r="F99" s="97" t="s">
        <v>1218</v>
      </c>
      <c r="G99" s="97" t="s">
        <v>686</v>
      </c>
      <c r="H99" s="97">
        <v>55343</v>
      </c>
      <c r="I99" s="97" t="s">
        <v>2230</v>
      </c>
      <c r="J99" s="97" t="s">
        <v>2231</v>
      </c>
      <c r="K99" s="350" t="s">
        <v>2232</v>
      </c>
      <c r="L99" s="154" t="s">
        <v>2233</v>
      </c>
      <c r="M99" s="97" t="s">
        <v>2234</v>
      </c>
      <c r="N99" s="97" t="s">
        <v>49</v>
      </c>
      <c r="O99" s="114" t="s">
        <v>2532</v>
      </c>
      <c r="P99" s="97" t="s">
        <v>2095</v>
      </c>
    </row>
    <row r="100" spans="1:16" ht="15.75" x14ac:dyDescent="0.25">
      <c r="A100" s="97" t="s">
        <v>2236</v>
      </c>
      <c r="B100" s="148" t="s">
        <v>689</v>
      </c>
      <c r="C100" s="148" t="s">
        <v>717</v>
      </c>
      <c r="D100" s="118">
        <v>231983</v>
      </c>
      <c r="E100" s="97" t="s">
        <v>2237</v>
      </c>
      <c r="F100" s="97" t="s">
        <v>718</v>
      </c>
      <c r="G100" s="97" t="s">
        <v>255</v>
      </c>
      <c r="H100" s="97">
        <v>20850</v>
      </c>
      <c r="I100" s="97" t="s">
        <v>1139</v>
      </c>
      <c r="J100" s="97" t="s">
        <v>403</v>
      </c>
      <c r="K100" s="350" t="s">
        <v>2117</v>
      </c>
      <c r="L100" s="350" t="s">
        <v>2238</v>
      </c>
      <c r="M100" s="97" t="s">
        <v>819</v>
      </c>
      <c r="N100" s="97" t="s">
        <v>2158</v>
      </c>
      <c r="O100" s="114" t="s">
        <v>1978</v>
      </c>
      <c r="P100" s="97" t="s">
        <v>2100</v>
      </c>
    </row>
    <row r="101" spans="1:16" ht="15.75" x14ac:dyDescent="0.25">
      <c r="A101" s="97" t="s">
        <v>2239</v>
      </c>
      <c r="B101" s="148" t="s">
        <v>689</v>
      </c>
      <c r="C101" s="148" t="s">
        <v>2240</v>
      </c>
      <c r="D101" s="118"/>
      <c r="E101" s="97" t="s">
        <v>2237</v>
      </c>
      <c r="F101" s="97" t="s">
        <v>718</v>
      </c>
      <c r="G101" s="97" t="s">
        <v>255</v>
      </c>
      <c r="H101" s="97">
        <v>20850</v>
      </c>
      <c r="I101" s="97" t="s">
        <v>1139</v>
      </c>
      <c r="J101" s="97" t="s">
        <v>403</v>
      </c>
      <c r="K101" s="350" t="s">
        <v>2117</v>
      </c>
      <c r="L101" s="350" t="s">
        <v>2238</v>
      </c>
      <c r="M101" s="97" t="s">
        <v>819</v>
      </c>
      <c r="N101" s="97" t="s">
        <v>2158</v>
      </c>
      <c r="O101" s="114" t="s">
        <v>1978</v>
      </c>
      <c r="P101" s="97" t="s">
        <v>2100</v>
      </c>
    </row>
    <row r="102" spans="1:16" ht="15.75" x14ac:dyDescent="0.25">
      <c r="A102" s="97" t="s">
        <v>2241</v>
      </c>
      <c r="B102" s="148" t="s">
        <v>689</v>
      </c>
      <c r="C102" s="148" t="s">
        <v>2242</v>
      </c>
      <c r="D102" s="118">
        <v>188252</v>
      </c>
      <c r="E102" s="97" t="s">
        <v>1137</v>
      </c>
      <c r="F102" s="97" t="s">
        <v>1138</v>
      </c>
      <c r="G102" s="97" t="s">
        <v>260</v>
      </c>
      <c r="H102" s="97">
        <v>22031</v>
      </c>
      <c r="I102" s="97" t="s">
        <v>2243</v>
      </c>
      <c r="J102" s="97" t="s">
        <v>2244</v>
      </c>
      <c r="K102" s="350" t="s">
        <v>2245</v>
      </c>
      <c r="L102" s="350" t="s">
        <v>2246</v>
      </c>
      <c r="M102" s="97" t="s">
        <v>1140</v>
      </c>
      <c r="N102" s="97" t="s">
        <v>2158</v>
      </c>
      <c r="O102" s="114" t="s">
        <v>1238</v>
      </c>
      <c r="P102" s="97" t="s">
        <v>2100</v>
      </c>
    </row>
    <row r="103" spans="1:16" ht="15.75" x14ac:dyDescent="0.25">
      <c r="A103" s="97" t="s">
        <v>2247</v>
      </c>
      <c r="B103" s="148" t="s">
        <v>689</v>
      </c>
      <c r="C103" s="148" t="s">
        <v>2242</v>
      </c>
      <c r="D103" s="118">
        <v>205522</v>
      </c>
      <c r="E103" s="97" t="s">
        <v>2248</v>
      </c>
      <c r="F103" s="97" t="s">
        <v>1138</v>
      </c>
      <c r="G103" s="97" t="s">
        <v>260</v>
      </c>
      <c r="H103" s="97">
        <v>22031</v>
      </c>
      <c r="I103" s="97" t="s">
        <v>2243</v>
      </c>
      <c r="J103" s="97" t="s">
        <v>2244</v>
      </c>
      <c r="K103" s="350" t="s">
        <v>2245</v>
      </c>
      <c r="L103" s="350" t="s">
        <v>2246</v>
      </c>
      <c r="M103" s="97" t="s">
        <v>1140</v>
      </c>
      <c r="N103" s="97" t="s">
        <v>2158</v>
      </c>
      <c r="O103" s="114" t="s">
        <v>1238</v>
      </c>
      <c r="P103" s="97" t="s">
        <v>2100</v>
      </c>
    </row>
    <row r="104" spans="1:16" ht="15.75" x14ac:dyDescent="0.25">
      <c r="A104" s="97" t="s">
        <v>2249</v>
      </c>
      <c r="B104" s="148" t="s">
        <v>689</v>
      </c>
      <c r="C104" s="148" t="s">
        <v>700</v>
      </c>
      <c r="D104" s="118">
        <v>57701</v>
      </c>
      <c r="E104" s="97" t="s">
        <v>2250</v>
      </c>
      <c r="F104" s="97" t="s">
        <v>701</v>
      </c>
      <c r="G104" s="97" t="s">
        <v>112</v>
      </c>
      <c r="H104" s="97">
        <v>19087</v>
      </c>
      <c r="I104" s="97" t="s">
        <v>707</v>
      </c>
      <c r="J104" s="97" t="s">
        <v>708</v>
      </c>
      <c r="K104" s="350" t="s">
        <v>1022</v>
      </c>
      <c r="L104" s="350" t="s">
        <v>2251</v>
      </c>
      <c r="M104" s="97" t="s">
        <v>2252</v>
      </c>
      <c r="N104" s="97" t="s">
        <v>2156</v>
      </c>
      <c r="O104" s="114" t="s">
        <v>1874</v>
      </c>
      <c r="P104" s="97" t="s">
        <v>2100</v>
      </c>
    </row>
    <row r="105" spans="1:16" ht="15.75" x14ac:dyDescent="0.25">
      <c r="A105" s="97" t="s">
        <v>2253</v>
      </c>
      <c r="B105" s="148" t="s">
        <v>689</v>
      </c>
      <c r="C105" s="148" t="s">
        <v>700</v>
      </c>
      <c r="D105" s="118">
        <v>62994</v>
      </c>
      <c r="E105" s="97" t="s">
        <v>704</v>
      </c>
      <c r="F105" s="97" t="s">
        <v>701</v>
      </c>
      <c r="G105" s="97" t="s">
        <v>112</v>
      </c>
      <c r="H105" s="97">
        <v>19087</v>
      </c>
      <c r="I105" s="97" t="s">
        <v>707</v>
      </c>
      <c r="J105" s="97" t="s">
        <v>708</v>
      </c>
      <c r="K105" s="350" t="s">
        <v>1022</v>
      </c>
      <c r="L105" s="350" t="s">
        <v>2251</v>
      </c>
      <c r="M105" s="97" t="s">
        <v>2252</v>
      </c>
      <c r="N105" s="97" t="s">
        <v>2156</v>
      </c>
      <c r="O105" s="114" t="s">
        <v>1874</v>
      </c>
      <c r="P105" s="97" t="s">
        <v>2100</v>
      </c>
    </row>
    <row r="106" spans="1:16" ht="15.75" x14ac:dyDescent="0.25">
      <c r="A106" s="97" t="s">
        <v>2254</v>
      </c>
      <c r="B106" s="148" t="s">
        <v>689</v>
      </c>
      <c r="C106" s="148" t="s">
        <v>700</v>
      </c>
      <c r="D106" s="118">
        <v>43683</v>
      </c>
      <c r="E106" s="97" t="s">
        <v>705</v>
      </c>
      <c r="F106" s="97" t="s">
        <v>701</v>
      </c>
      <c r="G106" s="97" t="s">
        <v>112</v>
      </c>
      <c r="H106" s="97">
        <v>19087</v>
      </c>
      <c r="I106" s="97" t="s">
        <v>707</v>
      </c>
      <c r="J106" s="97" t="s">
        <v>708</v>
      </c>
      <c r="K106" s="350" t="s">
        <v>1022</v>
      </c>
      <c r="L106" s="154" t="s">
        <v>2251</v>
      </c>
      <c r="M106" s="97" t="s">
        <v>2252</v>
      </c>
      <c r="N106" s="97" t="s">
        <v>2156</v>
      </c>
      <c r="O106" s="114" t="s">
        <v>1874</v>
      </c>
      <c r="P106" s="97" t="s">
        <v>2100</v>
      </c>
    </row>
    <row r="107" spans="1:16" ht="15.75" x14ac:dyDescent="0.25">
      <c r="A107" s="97" t="s">
        <v>2255</v>
      </c>
      <c r="B107" s="148" t="s">
        <v>689</v>
      </c>
      <c r="C107" s="148" t="s">
        <v>700</v>
      </c>
      <c r="D107" s="118">
        <v>83953</v>
      </c>
      <c r="E107" s="97" t="s">
        <v>706</v>
      </c>
      <c r="F107" s="97" t="s">
        <v>701</v>
      </c>
      <c r="G107" s="97" t="s">
        <v>112</v>
      </c>
      <c r="H107" s="97">
        <v>19087</v>
      </c>
      <c r="I107" s="97" t="s">
        <v>707</v>
      </c>
      <c r="J107" s="97" t="s">
        <v>708</v>
      </c>
      <c r="K107" s="350" t="s">
        <v>1022</v>
      </c>
      <c r="L107" s="154" t="s">
        <v>2251</v>
      </c>
      <c r="M107" s="97" t="s">
        <v>2252</v>
      </c>
      <c r="N107" s="97" t="s">
        <v>2156</v>
      </c>
      <c r="O107" s="114" t="s">
        <v>1874</v>
      </c>
      <c r="P107" s="97" t="s">
        <v>2100</v>
      </c>
    </row>
    <row r="108" spans="1:16" ht="15.75" x14ac:dyDescent="0.25">
      <c r="A108" s="97" t="s">
        <v>2256</v>
      </c>
      <c r="B108" s="148" t="s">
        <v>689</v>
      </c>
      <c r="C108" s="148" t="s">
        <v>698</v>
      </c>
      <c r="D108" s="118">
        <v>114575</v>
      </c>
      <c r="E108" s="97" t="s">
        <v>2257</v>
      </c>
      <c r="F108" s="97" t="s">
        <v>159</v>
      </c>
      <c r="G108" s="97" t="s">
        <v>109</v>
      </c>
      <c r="H108" s="97">
        <v>28208</v>
      </c>
      <c r="I108" s="97" t="s">
        <v>249</v>
      </c>
      <c r="J108" s="97" t="s">
        <v>1823</v>
      </c>
      <c r="K108" s="350" t="s">
        <v>251</v>
      </c>
      <c r="L108" s="154" t="s">
        <v>2258</v>
      </c>
      <c r="M108" s="97" t="s">
        <v>2259</v>
      </c>
      <c r="N108" s="97" t="s">
        <v>188</v>
      </c>
      <c r="O108" s="114" t="s">
        <v>2023</v>
      </c>
      <c r="P108" s="97" t="s">
        <v>2095</v>
      </c>
    </row>
    <row r="109" spans="1:16" ht="15.75" x14ac:dyDescent="0.25">
      <c r="A109" s="97" t="s">
        <v>2260</v>
      </c>
      <c r="B109" s="148" t="s">
        <v>689</v>
      </c>
      <c r="C109" s="148" t="s">
        <v>698</v>
      </c>
      <c r="D109" s="118">
        <v>106502</v>
      </c>
      <c r="E109" s="97" t="s">
        <v>699</v>
      </c>
      <c r="F109" s="97" t="s">
        <v>159</v>
      </c>
      <c r="G109" s="97" t="s">
        <v>109</v>
      </c>
      <c r="H109" s="97">
        <v>28208</v>
      </c>
      <c r="I109" s="97" t="s">
        <v>249</v>
      </c>
      <c r="J109" s="97" t="s">
        <v>1823</v>
      </c>
      <c r="K109" s="350" t="s">
        <v>251</v>
      </c>
      <c r="L109" s="154" t="s">
        <v>2258</v>
      </c>
      <c r="M109" s="97" t="s">
        <v>2259</v>
      </c>
      <c r="N109" s="97" t="s">
        <v>188</v>
      </c>
      <c r="O109" s="114" t="s">
        <v>2023</v>
      </c>
      <c r="P109" s="97" t="s">
        <v>2095</v>
      </c>
    </row>
    <row r="110" spans="1:16" ht="15.75" x14ac:dyDescent="0.25">
      <c r="A110" s="97" t="s">
        <v>2261</v>
      </c>
      <c r="B110" s="148" t="s">
        <v>689</v>
      </c>
      <c r="C110" s="148" t="s">
        <v>2262</v>
      </c>
      <c r="D110" s="118">
        <v>253406</v>
      </c>
      <c r="E110" s="97" t="s">
        <v>2263</v>
      </c>
      <c r="F110" s="97" t="s">
        <v>666</v>
      </c>
      <c r="G110" s="97" t="s">
        <v>110</v>
      </c>
      <c r="H110" s="97">
        <v>33609</v>
      </c>
      <c r="I110" s="97" t="s">
        <v>2264</v>
      </c>
      <c r="J110" s="97" t="s">
        <v>2265</v>
      </c>
      <c r="K110" s="350" t="s">
        <v>2266</v>
      </c>
      <c r="L110" s="154" t="s">
        <v>2267</v>
      </c>
      <c r="M110" s="97" t="s">
        <v>866</v>
      </c>
      <c r="N110" s="97" t="s">
        <v>49</v>
      </c>
      <c r="O110" s="114" t="s">
        <v>2023</v>
      </c>
      <c r="P110" s="97" t="s">
        <v>2100</v>
      </c>
    </row>
    <row r="111" spans="1:16" ht="15.75" x14ac:dyDescent="0.25">
      <c r="A111" s="97" t="s">
        <v>964</v>
      </c>
      <c r="B111" s="148" t="s">
        <v>689</v>
      </c>
      <c r="C111" s="148" t="s">
        <v>2268</v>
      </c>
      <c r="D111" s="118">
        <v>135034</v>
      </c>
      <c r="E111" s="97" t="s">
        <v>2269</v>
      </c>
      <c r="F111" s="97" t="s">
        <v>242</v>
      </c>
      <c r="G111" s="97" t="s">
        <v>100</v>
      </c>
      <c r="H111" s="97">
        <v>30022</v>
      </c>
      <c r="I111" s="97" t="s">
        <v>2270</v>
      </c>
      <c r="J111" s="97" t="s">
        <v>2271</v>
      </c>
      <c r="K111" s="350" t="s">
        <v>2208</v>
      </c>
      <c r="L111" s="154" t="s">
        <v>2272</v>
      </c>
      <c r="M111" s="97" t="s">
        <v>816</v>
      </c>
      <c r="N111" s="97" t="s">
        <v>2156</v>
      </c>
      <c r="O111" s="114" t="s">
        <v>2023</v>
      </c>
      <c r="P111" s="97" t="s">
        <v>2100</v>
      </c>
    </row>
    <row r="112" spans="1:16" ht="15.75" x14ac:dyDescent="0.25">
      <c r="A112" s="97" t="s">
        <v>965</v>
      </c>
      <c r="B112" s="148" t="s">
        <v>689</v>
      </c>
      <c r="C112" s="148" t="s">
        <v>2268</v>
      </c>
      <c r="D112" s="118">
        <v>135061</v>
      </c>
      <c r="E112" s="97" t="s">
        <v>966</v>
      </c>
      <c r="F112" s="97" t="s">
        <v>242</v>
      </c>
      <c r="G112" s="97" t="s">
        <v>100</v>
      </c>
      <c r="H112" s="97">
        <v>30022</v>
      </c>
      <c r="I112" s="97" t="s">
        <v>2270</v>
      </c>
      <c r="J112" s="97" t="s">
        <v>2273</v>
      </c>
      <c r="K112" s="350" t="s">
        <v>2208</v>
      </c>
      <c r="L112" s="154" t="s">
        <v>2274</v>
      </c>
      <c r="M112" s="97" t="s">
        <v>816</v>
      </c>
      <c r="N112" s="97" t="s">
        <v>2156</v>
      </c>
      <c r="O112" s="114" t="s">
        <v>2023</v>
      </c>
      <c r="P112" s="97" t="s">
        <v>2100</v>
      </c>
    </row>
    <row r="113" spans="1:16" ht="15.75" x14ac:dyDescent="0.25">
      <c r="A113" s="97" t="s">
        <v>986</v>
      </c>
      <c r="B113" s="148" t="s">
        <v>689</v>
      </c>
      <c r="C113" s="148" t="s">
        <v>2275</v>
      </c>
      <c r="D113" s="118">
        <v>9653</v>
      </c>
      <c r="E113" s="97" t="s">
        <v>991</v>
      </c>
      <c r="F113" s="97" t="s">
        <v>990</v>
      </c>
      <c r="G113" s="97" t="s">
        <v>112</v>
      </c>
      <c r="H113" s="97">
        <v>19355</v>
      </c>
      <c r="I113" s="97" t="s">
        <v>707</v>
      </c>
      <c r="J113" s="97" t="s">
        <v>708</v>
      </c>
      <c r="K113" s="350" t="s">
        <v>1022</v>
      </c>
      <c r="L113" s="154" t="s">
        <v>2276</v>
      </c>
      <c r="M113" s="97" t="s">
        <v>2545</v>
      </c>
      <c r="N113" s="97" t="s">
        <v>2156</v>
      </c>
      <c r="O113" s="114" t="s">
        <v>1238</v>
      </c>
      <c r="P113" s="97" t="s">
        <v>2100</v>
      </c>
    </row>
    <row r="114" spans="1:16" ht="15.75" x14ac:dyDescent="0.25">
      <c r="A114" s="97" t="s">
        <v>987</v>
      </c>
      <c r="B114" s="148" t="s">
        <v>689</v>
      </c>
      <c r="C114" s="148" t="s">
        <v>2275</v>
      </c>
      <c r="D114" s="118">
        <v>33000</v>
      </c>
      <c r="E114" s="97" t="s">
        <v>992</v>
      </c>
      <c r="F114" s="97" t="s">
        <v>990</v>
      </c>
      <c r="G114" s="97" t="s">
        <v>112</v>
      </c>
      <c r="H114" s="97">
        <v>19355</v>
      </c>
      <c r="I114" s="97" t="s">
        <v>707</v>
      </c>
      <c r="J114" s="97" t="s">
        <v>708</v>
      </c>
      <c r="K114" s="350" t="s">
        <v>1022</v>
      </c>
      <c r="L114" s="154" t="s">
        <v>2276</v>
      </c>
      <c r="M114" s="97" t="s">
        <v>2545</v>
      </c>
      <c r="N114" s="97" t="s">
        <v>2156</v>
      </c>
      <c r="O114" s="114" t="s">
        <v>1238</v>
      </c>
      <c r="P114" s="97" t="s">
        <v>2100</v>
      </c>
    </row>
    <row r="115" spans="1:16" ht="15.75" x14ac:dyDescent="0.25">
      <c r="A115" s="97" t="s">
        <v>988</v>
      </c>
      <c r="B115" s="148" t="s">
        <v>689</v>
      </c>
      <c r="C115" s="148" t="s">
        <v>2275</v>
      </c>
      <c r="D115" s="118">
        <v>81374</v>
      </c>
      <c r="E115" s="97" t="s">
        <v>993</v>
      </c>
      <c r="F115" s="97" t="s">
        <v>990</v>
      </c>
      <c r="G115" s="97" t="s">
        <v>112</v>
      </c>
      <c r="H115" s="97">
        <v>19355</v>
      </c>
      <c r="I115" s="97" t="s">
        <v>707</v>
      </c>
      <c r="J115" s="97" t="s">
        <v>708</v>
      </c>
      <c r="K115" s="350" t="s">
        <v>1022</v>
      </c>
      <c r="L115" s="154" t="s">
        <v>2276</v>
      </c>
      <c r="M115" s="97" t="s">
        <v>2545</v>
      </c>
      <c r="N115" s="97" t="s">
        <v>2156</v>
      </c>
      <c r="O115" s="114" t="s">
        <v>1238</v>
      </c>
      <c r="P115" s="97" t="s">
        <v>2100</v>
      </c>
    </row>
    <row r="116" spans="1:16" ht="15.75" x14ac:dyDescent="0.25">
      <c r="A116" s="97" t="s">
        <v>989</v>
      </c>
      <c r="B116" s="148" t="s">
        <v>689</v>
      </c>
      <c r="C116" s="148" t="s">
        <v>2275</v>
      </c>
      <c r="D116" s="118">
        <v>121568</v>
      </c>
      <c r="E116" s="97" t="s">
        <v>994</v>
      </c>
      <c r="F116" s="97" t="s">
        <v>990</v>
      </c>
      <c r="G116" s="97" t="s">
        <v>112</v>
      </c>
      <c r="H116" s="97">
        <v>19355</v>
      </c>
      <c r="I116" s="97" t="s">
        <v>707</v>
      </c>
      <c r="J116" s="97" t="s">
        <v>708</v>
      </c>
      <c r="K116" s="350" t="s">
        <v>1022</v>
      </c>
      <c r="L116" s="154" t="s">
        <v>2276</v>
      </c>
      <c r="M116" s="97" t="s">
        <v>2545</v>
      </c>
      <c r="N116" s="97" t="s">
        <v>2156</v>
      </c>
      <c r="O116" s="114" t="s">
        <v>1238</v>
      </c>
      <c r="P116" s="97" t="s">
        <v>2100</v>
      </c>
    </row>
    <row r="117" spans="1:16" ht="15.75" x14ac:dyDescent="0.25">
      <c r="A117" s="253" t="s">
        <v>2277</v>
      </c>
      <c r="B117" s="254" t="s">
        <v>1536</v>
      </c>
      <c r="C117" s="254" t="s">
        <v>2278</v>
      </c>
      <c r="D117" s="255">
        <v>234910</v>
      </c>
      <c r="E117" s="255" t="s">
        <v>2279</v>
      </c>
      <c r="F117" s="255" t="s">
        <v>186</v>
      </c>
      <c r="G117" s="255" t="s">
        <v>103</v>
      </c>
      <c r="H117" s="255">
        <v>85016</v>
      </c>
      <c r="I117" s="255" t="s">
        <v>2546</v>
      </c>
      <c r="J117" s="255" t="s">
        <v>818</v>
      </c>
      <c r="K117" s="389" t="s">
        <v>2547</v>
      </c>
      <c r="L117" s="389" t="s">
        <v>2280</v>
      </c>
      <c r="M117" s="255" t="s">
        <v>1539</v>
      </c>
      <c r="N117" s="255" t="s">
        <v>2158</v>
      </c>
      <c r="O117" s="255" t="s">
        <v>400</v>
      </c>
      <c r="P117" s="255" t="s">
        <v>2095</v>
      </c>
    </row>
    <row r="118" spans="1:16" ht="15.75" x14ac:dyDescent="0.25">
      <c r="A118" s="253" t="s">
        <v>2281</v>
      </c>
      <c r="B118" s="254" t="s">
        <v>1536</v>
      </c>
      <c r="C118" s="254" t="s">
        <v>2282</v>
      </c>
      <c r="D118" s="255">
        <v>353271</v>
      </c>
      <c r="E118" s="255" t="s">
        <v>1887</v>
      </c>
      <c r="F118" s="255" t="s">
        <v>685</v>
      </c>
      <c r="G118" s="255" t="s">
        <v>686</v>
      </c>
      <c r="H118" s="255">
        <v>55416</v>
      </c>
      <c r="I118" s="255" t="s">
        <v>2283</v>
      </c>
      <c r="J118" s="255" t="s">
        <v>1979</v>
      </c>
      <c r="K118" s="389" t="s">
        <v>2284</v>
      </c>
      <c r="L118" s="389" t="s">
        <v>2285</v>
      </c>
      <c r="M118" s="255" t="s">
        <v>2286</v>
      </c>
      <c r="N118" s="255" t="s">
        <v>49</v>
      </c>
      <c r="O118" s="255" t="s">
        <v>2532</v>
      </c>
      <c r="P118" s="255" t="s">
        <v>2095</v>
      </c>
    </row>
    <row r="119" spans="1:16" ht="15.75" x14ac:dyDescent="0.25">
      <c r="A119" s="94">
        <v>600.1</v>
      </c>
      <c r="B119" s="145" t="s">
        <v>851</v>
      </c>
      <c r="C119" s="145" t="s">
        <v>953</v>
      </c>
      <c r="D119" s="115">
        <v>79963</v>
      </c>
      <c r="E119" s="94" t="s">
        <v>956</v>
      </c>
      <c r="F119" s="94" t="s">
        <v>235</v>
      </c>
      <c r="G119" s="94" t="s">
        <v>110</v>
      </c>
      <c r="H119" s="94">
        <v>32256</v>
      </c>
      <c r="I119" s="94" t="s">
        <v>178</v>
      </c>
      <c r="J119" s="94" t="s">
        <v>236</v>
      </c>
      <c r="K119" s="150" t="s">
        <v>179</v>
      </c>
      <c r="L119" s="351" t="s">
        <v>2287</v>
      </c>
      <c r="M119" s="94" t="s">
        <v>2288</v>
      </c>
      <c r="N119" s="94" t="s">
        <v>2105</v>
      </c>
      <c r="O119" s="352" t="s">
        <v>1978</v>
      </c>
      <c r="P119" s="94" t="s">
        <v>2100</v>
      </c>
    </row>
    <row r="120" spans="1:16" ht="15.75" x14ac:dyDescent="0.25">
      <c r="A120" s="94">
        <v>600.20000000000005</v>
      </c>
      <c r="B120" s="145" t="s">
        <v>851</v>
      </c>
      <c r="C120" s="145" t="s">
        <v>954</v>
      </c>
      <c r="D120" s="115">
        <v>79987</v>
      </c>
      <c r="E120" s="94" t="s">
        <v>957</v>
      </c>
      <c r="F120" s="94" t="s">
        <v>235</v>
      </c>
      <c r="G120" s="94" t="s">
        <v>110</v>
      </c>
      <c r="H120" s="94">
        <v>32256</v>
      </c>
      <c r="I120" s="94" t="s">
        <v>178</v>
      </c>
      <c r="J120" s="94" t="s">
        <v>236</v>
      </c>
      <c r="K120" s="150" t="s">
        <v>179</v>
      </c>
      <c r="L120" s="351" t="s">
        <v>2287</v>
      </c>
      <c r="M120" s="94" t="s">
        <v>2288</v>
      </c>
      <c r="N120" s="94" t="s">
        <v>2105</v>
      </c>
      <c r="O120" s="352" t="s">
        <v>1978</v>
      </c>
      <c r="P120" s="94" t="s">
        <v>2100</v>
      </c>
    </row>
    <row r="121" spans="1:16" ht="15.75" x14ac:dyDescent="0.25">
      <c r="A121" s="94">
        <v>600.29999999999995</v>
      </c>
      <c r="B121" s="145" t="s">
        <v>851</v>
      </c>
      <c r="C121" s="145" t="s">
        <v>955</v>
      </c>
      <c r="D121" s="115">
        <v>80763</v>
      </c>
      <c r="E121" s="94" t="s">
        <v>2289</v>
      </c>
      <c r="F121" s="94" t="s">
        <v>235</v>
      </c>
      <c r="G121" s="94" t="s">
        <v>110</v>
      </c>
      <c r="H121" s="94">
        <v>32256</v>
      </c>
      <c r="I121" s="94" t="s">
        <v>178</v>
      </c>
      <c r="J121" s="94" t="s">
        <v>236</v>
      </c>
      <c r="K121" s="150" t="s">
        <v>179</v>
      </c>
      <c r="L121" s="351" t="s">
        <v>2287</v>
      </c>
      <c r="M121" s="94" t="s">
        <v>2288</v>
      </c>
      <c r="N121" s="94" t="s">
        <v>2105</v>
      </c>
      <c r="O121" s="94" t="s">
        <v>1978</v>
      </c>
      <c r="P121" s="94" t="s">
        <v>2100</v>
      </c>
    </row>
    <row r="122" spans="1:16" ht="16.5" thickBot="1" x14ac:dyDescent="0.3">
      <c r="A122" s="99"/>
      <c r="D122" s="383">
        <f>SUM(D4:D121)</f>
        <v>14993419</v>
      </c>
      <c r="E122" s="99"/>
      <c r="K122" s="99"/>
      <c r="L122" s="99"/>
      <c r="M122" s="99"/>
      <c r="N122" s="86"/>
      <c r="O122" s="86"/>
    </row>
    <row r="123" spans="1:16" ht="15.75" x14ac:dyDescent="0.25">
      <c r="A123" s="86"/>
      <c r="B123" s="99"/>
      <c r="C123" s="86"/>
      <c r="D123" s="353"/>
      <c r="E123" s="86"/>
      <c r="F123" s="354" t="s">
        <v>848</v>
      </c>
      <c r="G123" s="355" t="s">
        <v>2290</v>
      </c>
      <c r="H123" s="356" t="s">
        <v>2291</v>
      </c>
      <c r="I123" s="357" t="s">
        <v>848</v>
      </c>
      <c r="J123" s="355" t="s">
        <v>2290</v>
      </c>
      <c r="K123" s="356" t="s">
        <v>2291</v>
      </c>
      <c r="L123" s="358"/>
      <c r="M123" s="86"/>
      <c r="N123" s="86"/>
    </row>
    <row r="124" spans="1:16" ht="15.75" x14ac:dyDescent="0.25">
      <c r="A124" s="86"/>
      <c r="B124" s="86"/>
      <c r="C124" s="86"/>
      <c r="D124" s="69"/>
      <c r="E124" s="86"/>
      <c r="F124" s="359" t="s">
        <v>851</v>
      </c>
      <c r="G124" s="132">
        <f>SUM(D119:D121)</f>
        <v>240713</v>
      </c>
      <c r="H124" s="360">
        <f>COUNTA(C119:C121)</f>
        <v>3</v>
      </c>
      <c r="I124" s="99" t="s">
        <v>2292</v>
      </c>
      <c r="J124" s="361">
        <f>SUM(D72:D91)+D29</f>
        <v>1764498</v>
      </c>
      <c r="K124" s="362">
        <f>COUNTA(C72:C91)-2</f>
        <v>18</v>
      </c>
      <c r="L124" s="86"/>
      <c r="M124" s="86"/>
      <c r="N124" s="86"/>
    </row>
    <row r="125" spans="1:16" ht="15.75" x14ac:dyDescent="0.25">
      <c r="A125" s="99"/>
      <c r="B125" s="99"/>
      <c r="C125" s="86"/>
      <c r="D125" s="99"/>
      <c r="E125" s="99"/>
      <c r="F125" s="359" t="s">
        <v>34</v>
      </c>
      <c r="G125" s="132">
        <f>SUM(D6:D9)</f>
        <v>463575</v>
      </c>
      <c r="H125" s="363">
        <f>COUNTA(B6:B9)</f>
        <v>4</v>
      </c>
      <c r="I125" s="132"/>
      <c r="J125" s="103"/>
      <c r="K125" s="364"/>
      <c r="L125" s="99"/>
      <c r="M125" s="99"/>
      <c r="N125" s="86"/>
    </row>
    <row r="126" spans="1:16" ht="15.75" x14ac:dyDescent="0.25">
      <c r="A126" s="99"/>
      <c r="B126" s="99"/>
      <c r="C126" s="99"/>
      <c r="D126" s="99"/>
      <c r="E126" s="99"/>
      <c r="F126" s="359" t="s">
        <v>858</v>
      </c>
      <c r="G126" s="132">
        <f>SUM(D24:D29)</f>
        <v>1025751</v>
      </c>
      <c r="H126" s="365">
        <f>COUNTA(B24:B29)</f>
        <v>6</v>
      </c>
      <c r="I126" s="86" t="s">
        <v>2293</v>
      </c>
      <c r="J126" s="69">
        <f>D29</f>
        <v>345158</v>
      </c>
      <c r="K126" s="364">
        <v>1</v>
      </c>
      <c r="L126" s="99"/>
      <c r="M126" s="99"/>
      <c r="N126" s="86"/>
      <c r="O126" s="86"/>
    </row>
    <row r="127" spans="1:16" ht="15.75" x14ac:dyDescent="0.25">
      <c r="F127" s="359" t="s">
        <v>688</v>
      </c>
      <c r="G127" s="132">
        <f>SUM(D30:D91)</f>
        <v>7475225</v>
      </c>
      <c r="H127" s="368">
        <f>COUNTA(B30:B91)</f>
        <v>62</v>
      </c>
      <c r="I127" s="99"/>
      <c r="J127" s="99"/>
      <c r="K127" s="367"/>
    </row>
    <row r="128" spans="1:16" ht="15.75" x14ac:dyDescent="0.25">
      <c r="F128" s="359" t="s">
        <v>689</v>
      </c>
      <c r="G128" s="132">
        <f>SUM(D92:D116)</f>
        <v>2994115</v>
      </c>
      <c r="H128" s="366">
        <f>COUNTA(B92:B116)</f>
        <v>25</v>
      </c>
      <c r="I128" s="99" t="s">
        <v>2294</v>
      </c>
      <c r="J128" s="361">
        <f>G127-J124</f>
        <v>5710727</v>
      </c>
      <c r="K128" s="369">
        <f>H127-K124</f>
        <v>44</v>
      </c>
      <c r="L128" s="91"/>
    </row>
    <row r="129" spans="1:15" ht="15.75" x14ac:dyDescent="0.25">
      <c r="A129" s="86"/>
      <c r="B129" s="86"/>
      <c r="C129" s="103"/>
      <c r="D129" s="69"/>
      <c r="E129" s="69"/>
      <c r="F129" s="359" t="s">
        <v>1536</v>
      </c>
      <c r="G129" s="353">
        <f>SUM(D117+D118)</f>
        <v>588181</v>
      </c>
      <c r="H129" s="384">
        <f>COUNTA(C117:C118)</f>
        <v>2</v>
      </c>
      <c r="I129" s="99"/>
      <c r="J129" s="99"/>
      <c r="K129" s="362"/>
      <c r="L129" s="86"/>
      <c r="M129" s="86"/>
      <c r="N129" s="86"/>
      <c r="O129" s="86"/>
    </row>
    <row r="130" spans="1:15" ht="15.75" x14ac:dyDescent="0.25">
      <c r="A130" s="99"/>
      <c r="B130" s="99"/>
      <c r="C130" s="99"/>
      <c r="D130" s="99"/>
      <c r="E130" s="99"/>
      <c r="F130" s="359" t="s">
        <v>2295</v>
      </c>
      <c r="G130" s="132">
        <f>SUM(D10:D19)</f>
        <v>1331628</v>
      </c>
      <c r="H130" s="371">
        <f>COUNTA(B10:B17)</f>
        <v>8</v>
      </c>
      <c r="I130" s="86"/>
      <c r="J130" s="69"/>
      <c r="K130" s="364"/>
      <c r="L130" s="99"/>
      <c r="M130" s="99"/>
      <c r="N130" s="86"/>
      <c r="O130" s="86"/>
    </row>
    <row r="131" spans="1:15" ht="15.75" x14ac:dyDescent="0.25">
      <c r="A131" s="86"/>
      <c r="B131" s="86"/>
      <c r="C131" s="103"/>
      <c r="D131" s="69"/>
      <c r="E131" s="69"/>
      <c r="F131" s="359" t="s">
        <v>2296</v>
      </c>
      <c r="G131" s="353">
        <f>SUM(D4:D5)</f>
        <v>415244</v>
      </c>
      <c r="H131" s="370">
        <f>COUNTA(A4:A5)</f>
        <v>2</v>
      </c>
      <c r="I131" s="99"/>
      <c r="J131" s="99"/>
      <c r="K131" s="362"/>
      <c r="L131" s="86"/>
      <c r="M131" s="86"/>
      <c r="N131" s="86"/>
      <c r="O131" s="86"/>
    </row>
    <row r="132" spans="1:15" ht="16.5" thickBot="1" x14ac:dyDescent="0.3">
      <c r="A132" s="86"/>
      <c r="B132" s="86"/>
      <c r="C132" s="103"/>
      <c r="D132" s="69"/>
      <c r="E132" s="69"/>
      <c r="F132" s="372" t="s">
        <v>2297</v>
      </c>
      <c r="G132" s="373">
        <f>SUM(D20:D23)</f>
        <v>458987</v>
      </c>
      <c r="H132" s="374">
        <f>COUNTA(D20:D23)</f>
        <v>4</v>
      </c>
      <c r="I132" s="99"/>
      <c r="J132" s="99"/>
      <c r="K132" s="362"/>
      <c r="L132" s="86"/>
      <c r="M132" s="86"/>
      <c r="N132" s="86"/>
      <c r="O132" s="86"/>
    </row>
    <row r="133" spans="1:15" ht="16.5" thickBot="1" x14ac:dyDescent="0.3">
      <c r="A133" s="86"/>
      <c r="B133" s="86"/>
      <c r="C133" s="103"/>
      <c r="D133" s="132"/>
      <c r="E133" s="69"/>
      <c r="F133" s="372" t="s">
        <v>846</v>
      </c>
      <c r="G133" s="375">
        <f>SUM(G124:G132)</f>
        <v>14993419</v>
      </c>
      <c r="H133" s="376">
        <f>SUM(H124:H132)</f>
        <v>116</v>
      </c>
      <c r="I133" s="377"/>
      <c r="J133" s="378"/>
      <c r="K133" s="379"/>
      <c r="L133" s="86"/>
      <c r="M133" s="86"/>
      <c r="N133" s="86"/>
      <c r="O133"/>
    </row>
    <row r="134" spans="1:15" ht="15.75" x14ac:dyDescent="0.25">
      <c r="A134" s="86"/>
      <c r="B134" s="86"/>
      <c r="C134" s="103"/>
      <c r="D134" s="132"/>
      <c r="E134" s="86"/>
      <c r="I134" s="380" t="s">
        <v>2298</v>
      </c>
      <c r="J134" s="103"/>
      <c r="K134" s="86"/>
      <c r="L134" s="86"/>
      <c r="M134" s="86"/>
      <c r="N134" s="86"/>
      <c r="O134" s="86"/>
    </row>
    <row r="135" spans="1:15" ht="15.75" x14ac:dyDescent="0.25">
      <c r="H135" s="99" t="s">
        <v>2294</v>
      </c>
      <c r="I135" s="87" t="s">
        <v>257</v>
      </c>
      <c r="K135" s="90" t="s">
        <v>2299</v>
      </c>
    </row>
    <row r="136" spans="1:15" ht="15.75" x14ac:dyDescent="0.25">
      <c r="H136" s="86" t="s">
        <v>2300</v>
      </c>
      <c r="I136" s="381" t="s">
        <v>2301</v>
      </c>
      <c r="K136" s="90" t="s">
        <v>2299</v>
      </c>
    </row>
    <row r="137" spans="1:15" ht="15.75" x14ac:dyDescent="0.25">
      <c r="H137" s="86" t="s">
        <v>2300</v>
      </c>
      <c r="I137" s="381" t="s">
        <v>2302</v>
      </c>
      <c r="K137" s="90" t="s">
        <v>2299</v>
      </c>
    </row>
    <row r="138" spans="1:15" ht="15.75" x14ac:dyDescent="0.25">
      <c r="I138" s="87"/>
    </row>
    <row r="139" spans="1:15" ht="15.75" x14ac:dyDescent="0.25">
      <c r="I139" s="380"/>
      <c r="K139" s="382"/>
      <c r="L139" s="382"/>
    </row>
  </sheetData>
  <mergeCells count="7">
    <mergeCell ref="M1:M2"/>
    <mergeCell ref="E1:G2"/>
    <mergeCell ref="I1:I2"/>
    <mergeCell ref="A1:A2"/>
    <mergeCell ref="C1:C2"/>
    <mergeCell ref="D1:D2"/>
    <mergeCell ref="H1:H2"/>
  </mergeCells>
  <phoneticPr fontId="9" type="noConversion"/>
  <hyperlinks>
    <hyperlink ref="K24" r:id="rId1" xr:uid="{1D0F8B82-310A-4D99-9464-139D1691AE1E}"/>
    <hyperlink ref="K25" r:id="rId2" xr:uid="{03BAF880-B3E3-49E4-A774-60435B39CEB0}"/>
    <hyperlink ref="K26" r:id="rId3" xr:uid="{FE38960A-3A7A-4C20-9A29-6FD36477B367}"/>
    <hyperlink ref="K27" r:id="rId4" xr:uid="{78DB3206-72B3-40D4-A82F-D0F39ADB3D92}"/>
    <hyperlink ref="K6" r:id="rId5" xr:uid="{C56D5192-0DB8-432F-B654-5C75625F7B66}"/>
    <hyperlink ref="K28" r:id="rId6" xr:uid="{F9F98BC4-A956-4CEA-A532-68A3ADC785EB}"/>
    <hyperlink ref="K30" r:id="rId7" xr:uid="{A81CA591-1B3D-4BF9-A183-2BA06A57D3E5}"/>
    <hyperlink ref="K66" r:id="rId8" xr:uid="{1834E9A5-DFF2-4336-AAAC-F11F8B1752B1}"/>
    <hyperlink ref="K40" r:id="rId9" xr:uid="{F4B06289-5277-40CA-ADB1-BD134BBCC1D0}"/>
    <hyperlink ref="K41" r:id="rId10" xr:uid="{E9DD5C0B-F9D0-4011-ACCB-2E70266FF968}"/>
    <hyperlink ref="K42" r:id="rId11" xr:uid="{EDC004A0-85EE-49A0-A1BD-11CD55E3168D}"/>
    <hyperlink ref="K43" r:id="rId12" xr:uid="{F83F86DF-8E23-4C2A-9EC8-326E20268DF4}"/>
    <hyperlink ref="K69" r:id="rId13" xr:uid="{5AE9C790-60C7-4462-83AC-1313EE1415C6}"/>
    <hyperlink ref="K70" r:id="rId14" xr:uid="{44E9CE86-0472-4DDD-8461-065222775054}"/>
    <hyperlink ref="K72" r:id="rId15" xr:uid="{13FA7D99-2D07-4C42-B1C6-08D048052B19}"/>
    <hyperlink ref="K54:K66" r:id="rId16" display="jdire@dpccompanies.com" xr:uid="{E3939102-848C-4F25-BB0A-760C05F0BDDC}"/>
    <hyperlink ref="K119" r:id="rId17" xr:uid="{B9040C35-1CEF-4408-9A30-FCF6E67FBA8C}"/>
    <hyperlink ref="K120" r:id="rId18" xr:uid="{B1CD6517-6F88-4E68-8F36-611520FF7794}"/>
    <hyperlink ref="K121" r:id="rId19" xr:uid="{68223DBE-6D8E-41B5-854D-B5E6F137244C}"/>
    <hyperlink ref="K50" r:id="rId20" xr:uid="{5C85E381-B844-41A3-88B5-FA76A342819D}"/>
    <hyperlink ref="K89" r:id="rId21" display="sarah.castillo@jll.com" xr:uid="{DBD143B5-748E-4550-9286-3223D6CA45D6}"/>
    <hyperlink ref="K63" r:id="rId22" xr:uid="{7034F98E-F0AB-4D50-B3C0-CB93341D19D4}"/>
    <hyperlink ref="K62" r:id="rId23" xr:uid="{E9A7F62F-35FB-42A2-B090-7EA300A262ED}"/>
    <hyperlink ref="K65" r:id="rId24" xr:uid="{FA22567F-0129-4C92-9126-245368B91E79}"/>
    <hyperlink ref="K64" r:id="rId25" xr:uid="{89E2CE08-DBD9-4D2C-BFC3-E85B124E0C57}"/>
    <hyperlink ref="K61" r:id="rId26" xr:uid="{80E42FD8-0BE9-4BDE-900B-7F21B4A67E6F}"/>
    <hyperlink ref="K32" r:id="rId27" xr:uid="{DB33D947-3E00-4308-B0A1-893621724BFB}"/>
    <hyperlink ref="K35" r:id="rId28" xr:uid="{33D5A39E-D41B-46E2-9AB7-416D311B80F0}"/>
    <hyperlink ref="K29" r:id="rId29" xr:uid="{59011351-8C0C-411D-8E58-1B5A928A968B}"/>
    <hyperlink ref="K104" r:id="rId30" xr:uid="{C114F3D9-E495-434F-B035-247BE9440C82}"/>
    <hyperlink ref="K100" r:id="rId31" xr:uid="{3274354D-B951-43DD-A536-DC27065CE9BD}"/>
    <hyperlink ref="K7" r:id="rId32" xr:uid="{758D6225-9A92-415F-9575-1009A869F38C}"/>
    <hyperlink ref="K8" r:id="rId33" xr:uid="{863910CB-2A31-4CDB-82AF-167D68E7E007}"/>
    <hyperlink ref="K31" r:id="rId34" xr:uid="{11A02C37-C195-4CF8-BF6D-77FA380ACC25}"/>
    <hyperlink ref="K91" r:id="rId35" xr:uid="{3EF718AB-F0CC-4B50-AC3C-311EE60900DF}"/>
    <hyperlink ref="K111" r:id="rId36" xr:uid="{C821346F-28D8-460E-8178-8AAA52EB1BB4}"/>
    <hyperlink ref="K112:K115" r:id="rId37" display="whitney.casella@bridgeig.com" xr:uid="{0EF3FF15-CC4F-4419-94E7-F02D1200FCAC}"/>
    <hyperlink ref="K96:K98" r:id="rId38" display="whitney.casella@bridgeig.com" xr:uid="{5769D6A5-8C20-430E-983B-6D8BC0BC124F}"/>
    <hyperlink ref="K108" r:id="rId39" xr:uid="{9A96CB6F-5158-47ED-93F4-4F49071F4AD7}"/>
    <hyperlink ref="K109" r:id="rId40" xr:uid="{B243329D-EC3F-43EC-B531-AA2D5ED8ABAA}"/>
    <hyperlink ref="K102" r:id="rId41" xr:uid="{499E115E-EEBA-4F99-B224-CA801D4DFEA3}"/>
    <hyperlink ref="K39" r:id="rId42" xr:uid="{A4F5B5AC-73A4-47B8-9BF3-C3A7C754AB4D}"/>
    <hyperlink ref="K38" r:id="rId43" xr:uid="{8FD6CA04-E8DE-4707-A06A-A670AC5D1F7C}"/>
    <hyperlink ref="K98" r:id="rId44" xr:uid="{7E4B0DA4-A6DA-4792-AFD5-02D77BF8C1D6}"/>
    <hyperlink ref="K36" r:id="rId45" xr:uid="{368B7CD3-B8CD-4061-AB15-BCDE2D3355DC}"/>
    <hyperlink ref="K37" r:id="rId46" xr:uid="{DBB6A4D7-49B9-407E-BC3B-CE953C61C543}"/>
    <hyperlink ref="K44" r:id="rId47" xr:uid="{4CFBB894-39BA-4069-90E9-6C505CA41739}"/>
    <hyperlink ref="K45" r:id="rId48" xr:uid="{CADC06EF-8A9B-46BC-94E2-C368B1D355F5}"/>
    <hyperlink ref="K46" r:id="rId49" xr:uid="{44D235E1-ED04-4EBD-8D8C-82AD6F45E041}"/>
    <hyperlink ref="K67:K79" r:id="rId50" display="Ana.Fannon@bridgeig.com" xr:uid="{032C407A-12EF-4957-8D27-279525DF5A8A}"/>
    <hyperlink ref="K103" r:id="rId51" xr:uid="{3FE1D211-0F69-4D77-9410-C50FAF75D697}"/>
    <hyperlink ref="K67" r:id="rId52" xr:uid="{F4BC533F-C461-4C81-87BC-20432E4895E8}"/>
    <hyperlink ref="K68" r:id="rId53" xr:uid="{EC5B2387-9237-4779-BC51-6ADD706B8C1B}"/>
    <hyperlink ref="K112" r:id="rId54" xr:uid="{ADAC2C7A-DF67-46BD-A2BC-4868FC963A27}"/>
    <hyperlink ref="K110" r:id="rId55" xr:uid="{FD013BCC-8D84-4FAD-B79B-91A24602D61A}"/>
    <hyperlink ref="K117" r:id="rId56" xr:uid="{07C7155A-AA24-4460-A951-5D6206B870B8}"/>
    <hyperlink ref="K33" r:id="rId57" xr:uid="{D183CCAE-F516-4AFE-88AA-CB466EDAEB62}"/>
    <hyperlink ref="K34" r:id="rId58" xr:uid="{A107935D-E3E9-48F1-9DE1-A689C60213DA}"/>
    <hyperlink ref="K51" r:id="rId59" display="Ana.Fannon@bridgeig.com" xr:uid="{58CAA690-EF4F-4CDD-9B75-5467312BEE05}"/>
    <hyperlink ref="K52" r:id="rId60" display="Ana.Fannon@bridgeig.com" xr:uid="{0455BBF6-805C-4C3E-BAF8-97778D56C242}"/>
    <hyperlink ref="K53" r:id="rId61" display="Ana.Fannon@bridgeig.com" xr:uid="{5149DEF6-DDF4-4CAD-B649-A2045001D23C}"/>
    <hyperlink ref="K54" r:id="rId62" display="Ana.Fannon@bridgeig.com" xr:uid="{F6EE95D9-BD30-4511-8451-631F9385CEB6}"/>
    <hyperlink ref="K55" r:id="rId63" display="Ana.Fannon@bridgeig.com" xr:uid="{E3AB52D9-9D03-4A32-8F54-DD61296AE598}"/>
    <hyperlink ref="K56" r:id="rId64" display="Ana.Fannon@bridgeig.com" xr:uid="{F74BD770-94CC-4C9A-950A-0BBB0FD53ED7}"/>
    <hyperlink ref="K57" r:id="rId65" display="Ana.Fannon@bridgeig.com" xr:uid="{2B97CBA0-6314-42C3-A526-CD869E80A0A1}"/>
    <hyperlink ref="K58" r:id="rId66" display="Ana.Fannon@bridgeig.com" xr:uid="{6FD1BD87-4358-4C37-98E1-115EC01BCB0B}"/>
    <hyperlink ref="K59" r:id="rId67" display="Ana.Fannon@bridgeig.com" xr:uid="{45A3A304-A86B-4062-B66C-FD8BFCC5E067}"/>
    <hyperlink ref="K60" r:id="rId68" display="Ana.Fannon@bridgeig.com" xr:uid="{5D5FA1C9-19B5-4B5F-BC0C-1EF0EFD0A2AE}"/>
    <hyperlink ref="K118" r:id="rId69" xr:uid="{9B9AC0B6-C2A3-46E6-B323-C4FBFE5030BF}"/>
    <hyperlink ref="K71" r:id="rId70" xr:uid="{611CFCC9-B34A-42CD-B6A7-715EA6D215DF}"/>
    <hyperlink ref="K9" r:id="rId71" xr:uid="{D57D578A-FA9A-404A-ADAC-D4FADFEDBD14}"/>
    <hyperlink ref="K4" r:id="rId72" xr:uid="{2F85E7F8-0B5A-4B67-A80F-015173B901EE}"/>
    <hyperlink ref="K14" r:id="rId73" xr:uid="{239FBD5D-3F97-4956-8058-C9666356781E}"/>
    <hyperlink ref="K90" r:id="rId74" display="sarah.castillo@jll.com" xr:uid="{ACB71CCD-C75A-4DA0-BA65-8326600D3E39}"/>
    <hyperlink ref="K99" r:id="rId75" display="whitney.casella@bridgeig.com" xr:uid="{5773E891-DE09-48FE-B7AA-1EE50D6B8D1B}"/>
    <hyperlink ref="K20" r:id="rId76" xr:uid="{D45820CF-8C9E-47A8-A64C-85D2F65915ED}"/>
    <hyperlink ref="K21" r:id="rId77" xr:uid="{A7381A44-A787-4AE8-9175-191650B3C47C}"/>
    <hyperlink ref="K22" r:id="rId78" xr:uid="{359DCD5A-27A1-4CCC-A26B-BF4CA5007A0F}"/>
    <hyperlink ref="K23" r:id="rId79" xr:uid="{72583914-2113-4E82-999F-795B996B84EC}"/>
    <hyperlink ref="K101" r:id="rId80" xr:uid="{3653F267-9C07-490B-AC0C-8B20732FE86D}"/>
    <hyperlink ref="K5" r:id="rId81" xr:uid="{E9A62539-620B-47B4-842D-0D19AD79253C}"/>
    <hyperlink ref="K15" r:id="rId82" xr:uid="{DFA1D34B-F745-4BB9-B9F0-60F95DAD19F3}"/>
    <hyperlink ref="K16" r:id="rId83" xr:uid="{75C9EB9E-8C13-4A10-A584-DC03A02286AA}"/>
    <hyperlink ref="K17" r:id="rId84" xr:uid="{50FB1ACB-9246-4049-8F27-190719652168}"/>
    <hyperlink ref="K12" r:id="rId85" xr:uid="{814F940D-B6F7-47B7-A6DB-02A17CE4EDF0}"/>
    <hyperlink ref="K13" r:id="rId86" xr:uid="{3E966802-79EF-41BF-9E77-735EB7DBAB60}"/>
    <hyperlink ref="L110" r:id="rId87" xr:uid="{DBDB8E9E-8864-4C51-A079-6ABC562961FA}"/>
    <hyperlink ref="L14" r:id="rId88" display="mailto:FontaineBusinessParkAP@bridgeig.com" xr:uid="{2C082558-C255-4406-8BF3-A2DA297F801A}"/>
    <hyperlink ref="L15" r:id="rId89" display="mailto:FontaineBusinessParkAP@bridgeig.com" xr:uid="{76560EDA-06F9-430F-B9A7-5E307048DD77}"/>
    <hyperlink ref="L16" r:id="rId90" display="mailto:FontaineBusinessParkAP@bridgeig.com" xr:uid="{B6C9224E-BB58-497F-A5EF-CA9DAA570C38}"/>
    <hyperlink ref="L17" r:id="rId91" display="mailto:FontaineBusinessParkAP@bridgeig.com" xr:uid="{ECA2C8D0-3433-46C5-8539-0B0C366C7023}"/>
    <hyperlink ref="L23" r:id="rId92" display="mailto:BridgeNLAP@bridgeig.com" xr:uid="{5A27B072-8571-4790-956E-58F033A47BBA}"/>
    <hyperlink ref="L22" r:id="rId93" display="mailto:BridgeNLAP@bridgeig.com" xr:uid="{4A537D6C-9407-4A35-8BA7-A67DE3F1ADE2}"/>
    <hyperlink ref="L21" r:id="rId94" display="mailto:BridgeNLAP@bridgeig.com" xr:uid="{2CDB6334-DD90-4318-9312-A2FDC7CFFCFF}"/>
    <hyperlink ref="L20" r:id="rId95" xr:uid="{3D026F3A-5D07-4E63-A65C-DB0C24A80DA9}"/>
    <hyperlink ref="L67" r:id="rId96" xr:uid="{F8C01E2A-536C-44A3-BB80-589A32FE1F87}"/>
    <hyperlink ref="L68" r:id="rId97" xr:uid="{C19AD25A-3C44-4991-A4D6-6EC068F9E872}"/>
    <hyperlink ref="L118" r:id="rId98" xr:uid="{5424E1C5-F31E-4E18-964F-21AA5F63BEB8}"/>
    <hyperlink ref="L117" r:id="rId99" xr:uid="{E034F276-D82F-4646-9E59-EC0DA0851282}"/>
    <hyperlink ref="K18" r:id="rId100" xr:uid="{E7078A27-9848-44C1-B1D7-FE8ED1C08B51}"/>
    <hyperlink ref="K19" r:id="rId101" xr:uid="{9848C6B1-72C0-43BC-AC70-FD8C246F6263}"/>
  </hyperlinks>
  <pageMargins left="0.7" right="0.7" top="0.75" bottom="0.75" header="0.3" footer="0.3"/>
  <pageSetup scale="44" fitToHeight="0" orientation="landscape" r:id="rId1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2"/>
  <sheetViews>
    <sheetView showGridLines="0" workbookViewId="0">
      <selection activeCell="E1" sqref="E1:G2"/>
    </sheetView>
  </sheetViews>
  <sheetFormatPr defaultColWidth="9.140625" defaultRowHeight="18.75" x14ac:dyDescent="0.3"/>
  <cols>
    <col min="1" max="1" width="11.42578125" style="67" bestFit="1" customWidth="1"/>
    <col min="2" max="2" width="23.7109375" style="67" customWidth="1"/>
    <col min="3" max="3" width="36.85546875" style="68" bestFit="1" customWidth="1"/>
    <col min="4" max="4" width="7.28515625" style="68" bestFit="1" customWidth="1"/>
    <col min="5" max="5" width="34.85546875" style="10" bestFit="1" customWidth="1"/>
    <col min="6" max="6" width="17.85546875" style="10" bestFit="1" customWidth="1"/>
    <col min="7" max="7" width="6.140625" style="68" bestFit="1" customWidth="1"/>
    <col min="8" max="8" width="6.7109375" style="70" bestFit="1" customWidth="1"/>
    <col min="9" max="9" width="12.28515625" style="70" bestFit="1" customWidth="1"/>
    <col min="10" max="10" width="21.7109375" style="10" bestFit="1" customWidth="1"/>
    <col min="11" max="11" width="22.140625" style="10" bestFit="1" customWidth="1"/>
    <col min="12" max="12" width="20.85546875" style="1" bestFit="1" customWidth="1"/>
    <col min="13" max="16384" width="9.140625" style="1"/>
  </cols>
  <sheetData>
    <row r="1" spans="1:11" s="7" customFormat="1" ht="18.95" customHeight="1" x14ac:dyDescent="0.3">
      <c r="A1" s="16"/>
      <c r="B1" s="167"/>
      <c r="C1" s="17" t="s">
        <v>19</v>
      </c>
      <c r="D1" s="18"/>
      <c r="E1" s="411" t="s">
        <v>65</v>
      </c>
      <c r="F1" s="411"/>
      <c r="G1" s="411"/>
      <c r="H1" s="100"/>
      <c r="I1" s="100"/>
      <c r="J1" s="20"/>
    </row>
    <row r="2" spans="1:11" s="7" customFormat="1" ht="16.5" customHeight="1" x14ac:dyDescent="0.3">
      <c r="A2" s="23"/>
      <c r="B2" s="166"/>
      <c r="C2" s="24"/>
      <c r="D2" s="24"/>
      <c r="E2" s="412"/>
      <c r="F2" s="412"/>
      <c r="G2" s="412"/>
      <c r="H2" s="101"/>
      <c r="I2" s="101"/>
      <c r="J2" s="26"/>
    </row>
    <row r="3" spans="1:11" s="6" customFormat="1" ht="31.5" x14ac:dyDescent="0.2">
      <c r="A3" s="73" t="s">
        <v>11</v>
      </c>
      <c r="B3" s="74" t="s">
        <v>850</v>
      </c>
      <c r="C3" s="73" t="s">
        <v>15</v>
      </c>
      <c r="D3" s="74" t="s">
        <v>10</v>
      </c>
      <c r="E3" s="73" t="s">
        <v>16</v>
      </c>
      <c r="F3" s="75" t="s">
        <v>66</v>
      </c>
      <c r="G3" s="73" t="s">
        <v>67</v>
      </c>
      <c r="H3" s="76" t="s">
        <v>218</v>
      </c>
      <c r="I3" s="76" t="s">
        <v>145</v>
      </c>
      <c r="J3" s="73" t="s">
        <v>1127</v>
      </c>
      <c r="K3" s="73" t="s">
        <v>714</v>
      </c>
    </row>
    <row r="4" spans="1:11" s="8" customFormat="1" ht="16.5" x14ac:dyDescent="0.25">
      <c r="A4" s="82">
        <v>1004</v>
      </c>
      <c r="B4" s="144" t="s">
        <v>853</v>
      </c>
      <c r="C4" s="142" t="s">
        <v>56</v>
      </c>
      <c r="D4" s="46">
        <v>270</v>
      </c>
      <c r="E4" s="136" t="s">
        <v>127</v>
      </c>
      <c r="F4" s="125" t="s">
        <v>70</v>
      </c>
      <c r="G4" s="46" t="s">
        <v>102</v>
      </c>
      <c r="H4" s="46">
        <v>54677</v>
      </c>
      <c r="I4" s="60" t="s">
        <v>147</v>
      </c>
      <c r="J4" s="112"/>
      <c r="K4" s="112" t="s">
        <v>482</v>
      </c>
    </row>
    <row r="5" spans="1:11" s="8" customFormat="1" ht="16.5" x14ac:dyDescent="0.25">
      <c r="A5" s="82">
        <f t="shared" ref="A5:A37" si="0">A4+1</f>
        <v>1005</v>
      </c>
      <c r="B5" s="144" t="s">
        <v>853</v>
      </c>
      <c r="C5" s="142" t="s">
        <v>561</v>
      </c>
      <c r="D5" s="46">
        <v>53</v>
      </c>
      <c r="E5" s="136" t="s">
        <v>128</v>
      </c>
      <c r="F5" s="125" t="s">
        <v>71</v>
      </c>
      <c r="G5" s="46" t="s">
        <v>102</v>
      </c>
      <c r="H5" s="46">
        <v>78028</v>
      </c>
      <c r="I5" s="60" t="s">
        <v>448</v>
      </c>
      <c r="J5" s="112"/>
      <c r="K5" s="112" t="s">
        <v>482</v>
      </c>
    </row>
    <row r="6" spans="1:11" s="8" customFormat="1" ht="16.5" x14ac:dyDescent="0.25">
      <c r="A6" s="82">
        <f t="shared" si="0"/>
        <v>1006</v>
      </c>
      <c r="B6" s="144" t="s">
        <v>853</v>
      </c>
      <c r="C6" s="142" t="s">
        <v>562</v>
      </c>
      <c r="D6" s="46">
        <v>343</v>
      </c>
      <c r="E6" s="136" t="s">
        <v>592</v>
      </c>
      <c r="F6" s="125" t="s">
        <v>72</v>
      </c>
      <c r="G6" s="46" t="s">
        <v>103</v>
      </c>
      <c r="H6" s="46">
        <v>85306</v>
      </c>
      <c r="I6" s="60" t="s">
        <v>147</v>
      </c>
      <c r="J6" s="112"/>
      <c r="K6" s="112" t="s">
        <v>370</v>
      </c>
    </row>
    <row r="7" spans="1:11" s="8" customFormat="1" ht="16.5" x14ac:dyDescent="0.25">
      <c r="A7" s="82">
        <v>1010</v>
      </c>
      <c r="B7" s="144" t="s">
        <v>853</v>
      </c>
      <c r="C7" s="142" t="s">
        <v>563</v>
      </c>
      <c r="D7" s="46">
        <v>419</v>
      </c>
      <c r="E7" s="136" t="s">
        <v>129</v>
      </c>
      <c r="F7" s="125" t="s">
        <v>73</v>
      </c>
      <c r="G7" s="46" t="s">
        <v>107</v>
      </c>
      <c r="H7" s="46">
        <v>60187</v>
      </c>
      <c r="I7" s="60" t="s">
        <v>146</v>
      </c>
      <c r="J7" s="112"/>
      <c r="K7" s="112" t="s">
        <v>383</v>
      </c>
    </row>
    <row r="8" spans="1:11" s="8" customFormat="1" ht="16.5" x14ac:dyDescent="0.25">
      <c r="A8" s="82">
        <f t="shared" si="0"/>
        <v>1011</v>
      </c>
      <c r="B8" s="144" t="s">
        <v>853</v>
      </c>
      <c r="C8" s="142" t="s">
        <v>57</v>
      </c>
      <c r="D8" s="46">
        <v>90</v>
      </c>
      <c r="E8" s="136" t="s">
        <v>130</v>
      </c>
      <c r="F8" s="125" t="s">
        <v>74</v>
      </c>
      <c r="G8" s="46" t="s">
        <v>102</v>
      </c>
      <c r="H8" s="46">
        <v>78640</v>
      </c>
      <c r="I8" s="60" t="s">
        <v>448</v>
      </c>
      <c r="J8" s="112"/>
      <c r="K8" s="112" t="s">
        <v>482</v>
      </c>
    </row>
    <row r="9" spans="1:11" s="8" customFormat="1" ht="16.5" x14ac:dyDescent="0.25">
      <c r="A9" s="82">
        <f t="shared" si="0"/>
        <v>1012</v>
      </c>
      <c r="B9" s="144" t="s">
        <v>853</v>
      </c>
      <c r="C9" s="142" t="s">
        <v>58</v>
      </c>
      <c r="D9" s="46">
        <v>90</v>
      </c>
      <c r="E9" s="136" t="s">
        <v>593</v>
      </c>
      <c r="F9" s="125" t="s">
        <v>75</v>
      </c>
      <c r="G9" s="46" t="s">
        <v>102</v>
      </c>
      <c r="H9" s="46">
        <v>77573</v>
      </c>
      <c r="I9" s="60" t="s">
        <v>448</v>
      </c>
      <c r="J9" s="112"/>
      <c r="K9" s="112" t="s">
        <v>482</v>
      </c>
    </row>
    <row r="10" spans="1:11" s="8" customFormat="1" ht="16.5" x14ac:dyDescent="0.25">
      <c r="A10" s="82">
        <f t="shared" si="0"/>
        <v>1013</v>
      </c>
      <c r="B10" s="144" t="s">
        <v>853</v>
      </c>
      <c r="C10" s="142" t="s">
        <v>59</v>
      </c>
      <c r="D10" s="46">
        <v>90</v>
      </c>
      <c r="E10" s="136" t="s">
        <v>594</v>
      </c>
      <c r="F10" s="125" t="s">
        <v>76</v>
      </c>
      <c r="G10" s="46" t="s">
        <v>102</v>
      </c>
      <c r="H10" s="46">
        <v>79765</v>
      </c>
      <c r="I10" s="60" t="s">
        <v>448</v>
      </c>
      <c r="J10" s="112"/>
      <c r="K10" s="112" t="s">
        <v>482</v>
      </c>
    </row>
    <row r="11" spans="1:11" s="8" customFormat="1" ht="16.5" x14ac:dyDescent="0.25">
      <c r="A11" s="82">
        <f t="shared" si="0"/>
        <v>1014</v>
      </c>
      <c r="B11" s="144" t="s">
        <v>853</v>
      </c>
      <c r="C11" s="142" t="s">
        <v>60</v>
      </c>
      <c r="D11" s="46">
        <v>90</v>
      </c>
      <c r="E11" s="136" t="s">
        <v>131</v>
      </c>
      <c r="F11" s="125" t="s">
        <v>77</v>
      </c>
      <c r="G11" s="46" t="s">
        <v>102</v>
      </c>
      <c r="H11" s="46">
        <v>77578</v>
      </c>
      <c r="I11" s="60" t="s">
        <v>448</v>
      </c>
      <c r="J11" s="112"/>
      <c r="K11" s="112" t="s">
        <v>482</v>
      </c>
    </row>
    <row r="12" spans="1:11" s="8" customFormat="1" ht="16.5" x14ac:dyDescent="0.25">
      <c r="A12" s="82">
        <v>1016</v>
      </c>
      <c r="B12" s="144" t="s">
        <v>853</v>
      </c>
      <c r="C12" s="142" t="s">
        <v>564</v>
      </c>
      <c r="D12" s="46">
        <v>75</v>
      </c>
      <c r="E12" s="136" t="s">
        <v>132</v>
      </c>
      <c r="F12" s="125" t="s">
        <v>78</v>
      </c>
      <c r="G12" s="46" t="s">
        <v>108</v>
      </c>
      <c r="H12" s="46">
        <v>90034</v>
      </c>
      <c r="I12" s="60" t="s">
        <v>448</v>
      </c>
      <c r="J12" s="112"/>
      <c r="K12" s="112" t="s">
        <v>370</v>
      </c>
    </row>
    <row r="13" spans="1:11" s="8" customFormat="1" ht="16.5" x14ac:dyDescent="0.25">
      <c r="A13" s="82">
        <v>1019</v>
      </c>
      <c r="B13" s="144" t="s">
        <v>853</v>
      </c>
      <c r="C13" s="142" t="s">
        <v>565</v>
      </c>
      <c r="D13" s="46">
        <v>137</v>
      </c>
      <c r="E13" s="136" t="s">
        <v>595</v>
      </c>
      <c r="F13" s="125" t="s">
        <v>80</v>
      </c>
      <c r="G13" s="46" t="s">
        <v>109</v>
      </c>
      <c r="H13" s="46">
        <v>27932</v>
      </c>
      <c r="I13" s="60" t="s">
        <v>715</v>
      </c>
      <c r="J13" s="112" t="s">
        <v>1885</v>
      </c>
      <c r="K13" s="112" t="s">
        <v>383</v>
      </c>
    </row>
    <row r="14" spans="1:11" s="8" customFormat="1" ht="16.5" x14ac:dyDescent="0.25">
      <c r="A14" s="82">
        <f t="shared" si="0"/>
        <v>1020</v>
      </c>
      <c r="B14" s="144" t="s">
        <v>853</v>
      </c>
      <c r="C14" s="142" t="s">
        <v>1289</v>
      </c>
      <c r="D14" s="46">
        <v>67</v>
      </c>
      <c r="E14" s="136" t="s">
        <v>596</v>
      </c>
      <c r="F14" s="125" t="s">
        <v>81</v>
      </c>
      <c r="G14" s="46" t="s">
        <v>102</v>
      </c>
      <c r="H14" s="46">
        <v>77375</v>
      </c>
      <c r="I14" s="60" t="s">
        <v>448</v>
      </c>
      <c r="J14" s="112"/>
      <c r="K14" s="112" t="s">
        <v>482</v>
      </c>
    </row>
    <row r="15" spans="1:11" s="8" customFormat="1" ht="16.5" x14ac:dyDescent="0.25">
      <c r="A15" s="82">
        <v>1027</v>
      </c>
      <c r="B15" s="144" t="s">
        <v>853</v>
      </c>
      <c r="C15" s="142" t="s">
        <v>566</v>
      </c>
      <c r="D15" s="46">
        <v>85</v>
      </c>
      <c r="E15" s="136" t="s">
        <v>597</v>
      </c>
      <c r="F15" s="125" t="s">
        <v>82</v>
      </c>
      <c r="G15" s="46" t="s">
        <v>108</v>
      </c>
      <c r="H15" s="46">
        <v>90232</v>
      </c>
      <c r="I15" s="60" t="s">
        <v>448</v>
      </c>
      <c r="J15" s="112"/>
      <c r="K15" s="112" t="s">
        <v>370</v>
      </c>
    </row>
    <row r="16" spans="1:11" s="8" customFormat="1" ht="16.5" x14ac:dyDescent="0.25">
      <c r="A16" s="82">
        <v>1036</v>
      </c>
      <c r="B16" s="144" t="s">
        <v>853</v>
      </c>
      <c r="C16" s="142" t="s">
        <v>567</v>
      </c>
      <c r="D16" s="46">
        <v>61</v>
      </c>
      <c r="E16" s="136" t="s">
        <v>133</v>
      </c>
      <c r="F16" s="125" t="s">
        <v>83</v>
      </c>
      <c r="G16" s="46" t="s">
        <v>111</v>
      </c>
      <c r="H16" s="46">
        <v>48323</v>
      </c>
      <c r="I16" s="60" t="s">
        <v>715</v>
      </c>
      <c r="J16" s="112" t="s">
        <v>1885</v>
      </c>
      <c r="K16" s="112" t="s">
        <v>482</v>
      </c>
    </row>
    <row r="17" spans="1:11" s="8" customFormat="1" ht="16.5" x14ac:dyDescent="0.25">
      <c r="A17" s="82">
        <f t="shared" si="0"/>
        <v>1037</v>
      </c>
      <c r="B17" s="144" t="s">
        <v>853</v>
      </c>
      <c r="C17" s="142" t="s">
        <v>1290</v>
      </c>
      <c r="D17" s="46">
        <v>103</v>
      </c>
      <c r="E17" s="136" t="s">
        <v>134</v>
      </c>
      <c r="F17" s="125" t="s">
        <v>84</v>
      </c>
      <c r="G17" s="46" t="s">
        <v>112</v>
      </c>
      <c r="H17" s="46">
        <v>19118</v>
      </c>
      <c r="I17" s="60" t="s">
        <v>715</v>
      </c>
      <c r="J17" s="112" t="s">
        <v>1885</v>
      </c>
      <c r="K17" s="112" t="s">
        <v>383</v>
      </c>
    </row>
    <row r="18" spans="1:11" s="8" customFormat="1" ht="16.5" x14ac:dyDescent="0.25">
      <c r="A18" s="82">
        <f t="shared" si="0"/>
        <v>1038</v>
      </c>
      <c r="B18" s="144" t="s">
        <v>853</v>
      </c>
      <c r="C18" s="142" t="s">
        <v>1291</v>
      </c>
      <c r="D18" s="46">
        <v>175</v>
      </c>
      <c r="E18" s="136" t="s">
        <v>598</v>
      </c>
      <c r="F18" s="125" t="s">
        <v>85</v>
      </c>
      <c r="G18" s="46" t="s">
        <v>113</v>
      </c>
      <c r="H18" s="46">
        <v>20005</v>
      </c>
      <c r="I18" s="60" t="s">
        <v>147</v>
      </c>
      <c r="J18" s="112"/>
      <c r="K18" s="112" t="s">
        <v>482</v>
      </c>
    </row>
    <row r="19" spans="1:11" s="8" customFormat="1" ht="16.5" x14ac:dyDescent="0.25">
      <c r="A19" s="82">
        <f t="shared" si="0"/>
        <v>1039</v>
      </c>
      <c r="B19" s="144" t="s">
        <v>853</v>
      </c>
      <c r="C19" s="142" t="s">
        <v>1292</v>
      </c>
      <c r="D19" s="46">
        <v>82</v>
      </c>
      <c r="E19" s="136" t="s">
        <v>135</v>
      </c>
      <c r="F19" s="125" t="s">
        <v>86</v>
      </c>
      <c r="G19" s="46" t="s">
        <v>114</v>
      </c>
      <c r="H19" s="46">
        <v>63127</v>
      </c>
      <c r="I19" s="60" t="s">
        <v>715</v>
      </c>
      <c r="J19" s="112" t="s">
        <v>2305</v>
      </c>
      <c r="K19" s="112" t="s">
        <v>383</v>
      </c>
    </row>
    <row r="20" spans="1:11" s="8" customFormat="1" ht="16.5" x14ac:dyDescent="0.25">
      <c r="A20" s="82">
        <v>1041</v>
      </c>
      <c r="B20" s="144" t="s">
        <v>853</v>
      </c>
      <c r="C20" s="142" t="s">
        <v>1293</v>
      </c>
      <c r="D20" s="46">
        <v>88</v>
      </c>
      <c r="E20" s="136" t="s">
        <v>136</v>
      </c>
      <c r="F20" s="125" t="s">
        <v>87</v>
      </c>
      <c r="G20" s="46" t="s">
        <v>104</v>
      </c>
      <c r="H20" s="102" t="s">
        <v>599</v>
      </c>
      <c r="I20" s="60" t="s">
        <v>715</v>
      </c>
      <c r="J20" s="112" t="s">
        <v>2305</v>
      </c>
      <c r="K20" s="112" t="s">
        <v>383</v>
      </c>
    </row>
    <row r="21" spans="1:11" s="8" customFormat="1" ht="16.5" x14ac:dyDescent="0.25">
      <c r="A21" s="82">
        <v>1043</v>
      </c>
      <c r="B21" s="144" t="s">
        <v>853</v>
      </c>
      <c r="C21" s="142" t="s">
        <v>1294</v>
      </c>
      <c r="D21" s="46">
        <v>86</v>
      </c>
      <c r="E21" s="136" t="s">
        <v>137</v>
      </c>
      <c r="F21" s="125" t="s">
        <v>88</v>
      </c>
      <c r="G21" s="46" t="s">
        <v>115</v>
      </c>
      <c r="H21" s="46">
        <v>19901</v>
      </c>
      <c r="I21" s="60" t="s">
        <v>715</v>
      </c>
      <c r="J21" s="112" t="s">
        <v>2305</v>
      </c>
      <c r="K21" s="112" t="s">
        <v>383</v>
      </c>
    </row>
    <row r="22" spans="1:11" s="8" customFormat="1" ht="16.5" x14ac:dyDescent="0.25">
      <c r="A22" s="82">
        <v>1046</v>
      </c>
      <c r="B22" s="144" t="s">
        <v>853</v>
      </c>
      <c r="C22" s="142" t="s">
        <v>1295</v>
      </c>
      <c r="D22" s="46">
        <v>53</v>
      </c>
      <c r="E22" s="136" t="s">
        <v>138</v>
      </c>
      <c r="F22" s="125" t="s">
        <v>89</v>
      </c>
      <c r="G22" s="46" t="s">
        <v>114</v>
      </c>
      <c r="H22" s="46">
        <v>63141</v>
      </c>
      <c r="I22" s="60" t="s">
        <v>715</v>
      </c>
      <c r="J22" s="112" t="s">
        <v>2305</v>
      </c>
      <c r="K22" s="112" t="s">
        <v>383</v>
      </c>
    </row>
    <row r="23" spans="1:11" s="8" customFormat="1" ht="16.5" x14ac:dyDescent="0.25">
      <c r="A23" s="82">
        <v>1048</v>
      </c>
      <c r="B23" s="144" t="s">
        <v>853</v>
      </c>
      <c r="C23" s="142" t="s">
        <v>1296</v>
      </c>
      <c r="D23" s="46">
        <v>88</v>
      </c>
      <c r="E23" s="136" t="s">
        <v>139</v>
      </c>
      <c r="F23" s="125" t="s">
        <v>90</v>
      </c>
      <c r="G23" s="46" t="s">
        <v>114</v>
      </c>
      <c r="H23" s="46">
        <v>63017</v>
      </c>
      <c r="I23" s="60" t="s">
        <v>715</v>
      </c>
      <c r="J23" s="112" t="s">
        <v>2305</v>
      </c>
      <c r="K23" s="112" t="s">
        <v>383</v>
      </c>
    </row>
    <row r="24" spans="1:11" s="8" customFormat="1" ht="16.5" x14ac:dyDescent="0.25">
      <c r="A24" s="82">
        <f t="shared" si="0"/>
        <v>1049</v>
      </c>
      <c r="B24" s="144" t="s">
        <v>853</v>
      </c>
      <c r="C24" s="142" t="s">
        <v>568</v>
      </c>
      <c r="D24" s="46">
        <v>96</v>
      </c>
      <c r="E24" s="136" t="s">
        <v>140</v>
      </c>
      <c r="F24" s="125" t="s">
        <v>91</v>
      </c>
      <c r="G24" s="46" t="s">
        <v>116</v>
      </c>
      <c r="H24" s="46">
        <v>14618</v>
      </c>
      <c r="I24" s="60" t="s">
        <v>715</v>
      </c>
      <c r="J24" s="112" t="s">
        <v>2305</v>
      </c>
      <c r="K24" s="112" t="s">
        <v>383</v>
      </c>
    </row>
    <row r="25" spans="1:11" s="8" customFormat="1" ht="16.5" x14ac:dyDescent="0.25">
      <c r="A25" s="82">
        <f t="shared" si="0"/>
        <v>1050</v>
      </c>
      <c r="B25" s="144" t="s">
        <v>853</v>
      </c>
      <c r="C25" s="142" t="s">
        <v>569</v>
      </c>
      <c r="D25" s="46">
        <v>94</v>
      </c>
      <c r="E25" s="136" t="s">
        <v>141</v>
      </c>
      <c r="F25" s="125" t="s">
        <v>92</v>
      </c>
      <c r="G25" s="46" t="s">
        <v>116</v>
      </c>
      <c r="H25" s="46">
        <v>12603</v>
      </c>
      <c r="I25" s="60" t="s">
        <v>715</v>
      </c>
      <c r="J25" s="112" t="s">
        <v>2305</v>
      </c>
      <c r="K25" s="112" t="s">
        <v>383</v>
      </c>
    </row>
    <row r="26" spans="1:11" s="8" customFormat="1" ht="16.5" x14ac:dyDescent="0.25">
      <c r="A26" s="82">
        <f t="shared" si="0"/>
        <v>1051</v>
      </c>
      <c r="B26" s="144" t="s">
        <v>853</v>
      </c>
      <c r="C26" s="142" t="s">
        <v>61</v>
      </c>
      <c r="D26" s="46">
        <v>133</v>
      </c>
      <c r="E26" s="136" t="s">
        <v>600</v>
      </c>
      <c r="F26" s="125" t="s">
        <v>93</v>
      </c>
      <c r="G26" s="46" t="s">
        <v>103</v>
      </c>
      <c r="H26" s="46">
        <v>85297</v>
      </c>
      <c r="I26" s="60" t="s">
        <v>1981</v>
      </c>
      <c r="J26" s="112"/>
      <c r="K26" s="112" t="s">
        <v>370</v>
      </c>
    </row>
    <row r="27" spans="1:11" s="8" customFormat="1" ht="16.5" x14ac:dyDescent="0.25">
      <c r="A27" s="82">
        <v>1053</v>
      </c>
      <c r="B27" s="144" t="s">
        <v>853</v>
      </c>
      <c r="C27" s="142" t="s">
        <v>62</v>
      </c>
      <c r="D27" s="46">
        <v>134</v>
      </c>
      <c r="E27" s="136" t="s">
        <v>142</v>
      </c>
      <c r="F27" s="125" t="s">
        <v>94</v>
      </c>
      <c r="G27" s="46" t="s">
        <v>103</v>
      </c>
      <c r="H27" s="46">
        <v>85395</v>
      </c>
      <c r="I27" s="60" t="s">
        <v>1981</v>
      </c>
      <c r="J27" s="112"/>
      <c r="K27" s="112" t="s">
        <v>370</v>
      </c>
    </row>
    <row r="28" spans="1:11" s="8" customFormat="1" ht="16.5" x14ac:dyDescent="0.25">
      <c r="A28" s="82">
        <v>1055</v>
      </c>
      <c r="B28" s="144" t="s">
        <v>853</v>
      </c>
      <c r="C28" s="142" t="s">
        <v>570</v>
      </c>
      <c r="D28" s="46">
        <v>80</v>
      </c>
      <c r="E28" s="136" t="s">
        <v>143</v>
      </c>
      <c r="F28" s="125" t="s">
        <v>95</v>
      </c>
      <c r="G28" s="46" t="s">
        <v>110</v>
      </c>
      <c r="H28" s="46">
        <v>32827</v>
      </c>
      <c r="I28" s="60" t="s">
        <v>715</v>
      </c>
      <c r="J28" s="112" t="s">
        <v>2001</v>
      </c>
      <c r="K28" s="112" t="s">
        <v>383</v>
      </c>
    </row>
    <row r="29" spans="1:11" s="8" customFormat="1" ht="16.5" x14ac:dyDescent="0.25">
      <c r="A29" s="82">
        <v>1057</v>
      </c>
      <c r="B29" s="144" t="s">
        <v>853</v>
      </c>
      <c r="C29" s="142" t="s">
        <v>162</v>
      </c>
      <c r="D29" s="46">
        <v>120</v>
      </c>
      <c r="E29" s="136" t="s">
        <v>601</v>
      </c>
      <c r="F29" s="125" t="s">
        <v>96</v>
      </c>
      <c r="G29" s="46" t="s">
        <v>118</v>
      </c>
      <c r="H29" s="46">
        <v>70810</v>
      </c>
      <c r="I29" s="60" t="s">
        <v>715</v>
      </c>
      <c r="J29" s="112" t="s">
        <v>2305</v>
      </c>
      <c r="K29" s="112" t="s">
        <v>383</v>
      </c>
    </row>
    <row r="30" spans="1:11" s="8" customFormat="1" ht="16.5" x14ac:dyDescent="0.25">
      <c r="A30" s="82">
        <f t="shared" si="0"/>
        <v>1058</v>
      </c>
      <c r="B30" s="144" t="s">
        <v>853</v>
      </c>
      <c r="C30" s="142" t="s">
        <v>758</v>
      </c>
      <c r="D30" s="46">
        <v>78</v>
      </c>
      <c r="E30" s="136" t="s">
        <v>602</v>
      </c>
      <c r="F30" s="125" t="s">
        <v>97</v>
      </c>
      <c r="G30" s="46" t="s">
        <v>119</v>
      </c>
      <c r="H30" s="46">
        <v>40245</v>
      </c>
      <c r="I30" s="60" t="s">
        <v>715</v>
      </c>
      <c r="J30" s="112" t="s">
        <v>1885</v>
      </c>
      <c r="K30" s="112" t="s">
        <v>383</v>
      </c>
    </row>
    <row r="31" spans="1:11" s="8" customFormat="1" ht="16.5" x14ac:dyDescent="0.25">
      <c r="A31" s="82">
        <f t="shared" si="0"/>
        <v>1059</v>
      </c>
      <c r="B31" s="144" t="s">
        <v>853</v>
      </c>
      <c r="C31" s="142" t="s">
        <v>63</v>
      </c>
      <c r="D31" s="46">
        <v>105</v>
      </c>
      <c r="E31" s="136" t="s">
        <v>603</v>
      </c>
      <c r="F31" s="125" t="s">
        <v>98</v>
      </c>
      <c r="G31" s="46" t="s">
        <v>112</v>
      </c>
      <c r="H31" s="46">
        <v>17050</v>
      </c>
      <c r="I31" s="60" t="s">
        <v>715</v>
      </c>
      <c r="J31" s="112" t="s">
        <v>1885</v>
      </c>
      <c r="K31" s="112" t="s">
        <v>383</v>
      </c>
    </row>
    <row r="32" spans="1:11" s="8" customFormat="1" ht="16.5" x14ac:dyDescent="0.25">
      <c r="A32" s="82">
        <f t="shared" si="0"/>
        <v>1060</v>
      </c>
      <c r="B32" s="144" t="s">
        <v>853</v>
      </c>
      <c r="C32" s="142" t="s">
        <v>64</v>
      </c>
      <c r="D32" s="46">
        <v>107</v>
      </c>
      <c r="E32" s="136" t="s">
        <v>144</v>
      </c>
      <c r="F32" s="125" t="s">
        <v>99</v>
      </c>
      <c r="G32" s="46" t="s">
        <v>112</v>
      </c>
      <c r="H32" s="46">
        <v>18929</v>
      </c>
      <c r="I32" s="60" t="s">
        <v>715</v>
      </c>
      <c r="J32" s="112" t="s">
        <v>1885</v>
      </c>
      <c r="K32" s="112" t="s">
        <v>383</v>
      </c>
    </row>
    <row r="33" spans="1:11" s="8" customFormat="1" ht="16.5" x14ac:dyDescent="0.25">
      <c r="A33" s="185">
        <v>2001</v>
      </c>
      <c r="B33" s="186" t="s">
        <v>854</v>
      </c>
      <c r="C33" s="143" t="s">
        <v>571</v>
      </c>
      <c r="D33" s="63">
        <v>81</v>
      </c>
      <c r="E33" s="141" t="s">
        <v>148</v>
      </c>
      <c r="F33" s="187" t="s">
        <v>121</v>
      </c>
      <c r="G33" s="63" t="s">
        <v>125</v>
      </c>
      <c r="H33" s="188" t="s">
        <v>604</v>
      </c>
      <c r="I33" s="189" t="s">
        <v>715</v>
      </c>
      <c r="J33" s="124" t="s">
        <v>2305</v>
      </c>
      <c r="K33" s="124" t="s">
        <v>383</v>
      </c>
    </row>
    <row r="34" spans="1:11" s="8" customFormat="1" ht="16.5" x14ac:dyDescent="0.25">
      <c r="A34" s="185">
        <f t="shared" si="0"/>
        <v>2002</v>
      </c>
      <c r="B34" s="186" t="s">
        <v>854</v>
      </c>
      <c r="C34" s="143" t="s">
        <v>572</v>
      </c>
      <c r="D34" s="63">
        <v>126</v>
      </c>
      <c r="E34" s="141" t="s">
        <v>149</v>
      </c>
      <c r="F34" s="187" t="s">
        <v>122</v>
      </c>
      <c r="G34" s="63" t="s">
        <v>105</v>
      </c>
      <c r="H34" s="63">
        <v>44060</v>
      </c>
      <c r="I34" s="189" t="s">
        <v>715</v>
      </c>
      <c r="J34" s="124" t="s">
        <v>1885</v>
      </c>
      <c r="K34" s="124" t="s">
        <v>383</v>
      </c>
    </row>
    <row r="35" spans="1:11" s="8" customFormat="1" ht="16.5" x14ac:dyDescent="0.25">
      <c r="A35" s="185">
        <v>2004</v>
      </c>
      <c r="B35" s="186" t="s">
        <v>854</v>
      </c>
      <c r="C35" s="143" t="s">
        <v>573</v>
      </c>
      <c r="D35" s="63">
        <v>81</v>
      </c>
      <c r="E35" s="141" t="s">
        <v>150</v>
      </c>
      <c r="F35" s="187" t="s">
        <v>69</v>
      </c>
      <c r="G35" s="63" t="s">
        <v>117</v>
      </c>
      <c r="H35" s="188" t="s">
        <v>605</v>
      </c>
      <c r="I35" s="189" t="s">
        <v>715</v>
      </c>
      <c r="J35" s="124" t="s">
        <v>2305</v>
      </c>
      <c r="K35" s="124" t="s">
        <v>383</v>
      </c>
    </row>
    <row r="36" spans="1:11" s="8" customFormat="1" ht="16.5" x14ac:dyDescent="0.25">
      <c r="A36" s="185">
        <f t="shared" si="0"/>
        <v>2005</v>
      </c>
      <c r="B36" s="186" t="s">
        <v>854</v>
      </c>
      <c r="C36" s="143" t="s">
        <v>574</v>
      </c>
      <c r="D36" s="63">
        <v>134</v>
      </c>
      <c r="E36" s="141" t="s">
        <v>151</v>
      </c>
      <c r="F36" s="187" t="s">
        <v>123</v>
      </c>
      <c r="G36" s="63" t="s">
        <v>105</v>
      </c>
      <c r="H36" s="63">
        <v>45066</v>
      </c>
      <c r="I36" s="189" t="s">
        <v>715</v>
      </c>
      <c r="J36" s="124" t="s">
        <v>1885</v>
      </c>
      <c r="K36" s="124" t="s">
        <v>383</v>
      </c>
    </row>
    <row r="37" spans="1:11" s="8" customFormat="1" ht="16.5" x14ac:dyDescent="0.25">
      <c r="A37" s="185">
        <f t="shared" si="0"/>
        <v>2006</v>
      </c>
      <c r="B37" s="186" t="s">
        <v>854</v>
      </c>
      <c r="C37" s="143" t="s">
        <v>120</v>
      </c>
      <c r="D37" s="63">
        <v>281</v>
      </c>
      <c r="E37" s="141" t="s">
        <v>152</v>
      </c>
      <c r="F37" s="187" t="s">
        <v>124</v>
      </c>
      <c r="G37" s="63" t="s">
        <v>110</v>
      </c>
      <c r="H37" s="63">
        <v>33465</v>
      </c>
      <c r="I37" s="189" t="s">
        <v>715</v>
      </c>
      <c r="J37" s="124" t="s">
        <v>2001</v>
      </c>
      <c r="K37" s="124" t="s">
        <v>482</v>
      </c>
    </row>
    <row r="38" spans="1:11" s="8" customFormat="1" ht="16.5" x14ac:dyDescent="0.25">
      <c r="A38" s="185">
        <v>2012</v>
      </c>
      <c r="B38" s="186" t="s">
        <v>854</v>
      </c>
      <c r="C38" s="143" t="s">
        <v>1956</v>
      </c>
      <c r="D38" s="63">
        <v>107</v>
      </c>
      <c r="E38" s="141" t="s">
        <v>154</v>
      </c>
      <c r="F38" s="187" t="s">
        <v>157</v>
      </c>
      <c r="G38" s="63" t="s">
        <v>156</v>
      </c>
      <c r="H38" s="63">
        <v>80215</v>
      </c>
      <c r="I38" s="189" t="s">
        <v>646</v>
      </c>
      <c r="J38" s="124"/>
      <c r="K38" s="124" t="s">
        <v>370</v>
      </c>
    </row>
    <row r="39" spans="1:11" s="8" customFormat="1" ht="16.5" x14ac:dyDescent="0.25">
      <c r="A39" s="185">
        <f t="shared" ref="A39:A41" si="1">A38+1</f>
        <v>2013</v>
      </c>
      <c r="B39" s="186" t="s">
        <v>854</v>
      </c>
      <c r="C39" s="143" t="s">
        <v>184</v>
      </c>
      <c r="D39" s="63">
        <v>137</v>
      </c>
      <c r="E39" s="141" t="s">
        <v>606</v>
      </c>
      <c r="F39" s="187" t="s">
        <v>157</v>
      </c>
      <c r="G39" s="63" t="s">
        <v>156</v>
      </c>
      <c r="H39" s="63">
        <v>80226</v>
      </c>
      <c r="I39" s="189" t="s">
        <v>1981</v>
      </c>
      <c r="J39" s="124"/>
      <c r="K39" s="124" t="s">
        <v>370</v>
      </c>
    </row>
    <row r="40" spans="1:11" s="8" customFormat="1" ht="16.5" x14ac:dyDescent="0.25">
      <c r="A40" s="185">
        <f t="shared" si="1"/>
        <v>2014</v>
      </c>
      <c r="B40" s="186" t="s">
        <v>854</v>
      </c>
      <c r="C40" s="143" t="s">
        <v>575</v>
      </c>
      <c r="D40" s="63">
        <v>172</v>
      </c>
      <c r="E40" s="141" t="s">
        <v>158</v>
      </c>
      <c r="F40" s="187" t="s">
        <v>159</v>
      </c>
      <c r="G40" s="63" t="s">
        <v>109</v>
      </c>
      <c r="H40" s="63">
        <v>28209</v>
      </c>
      <c r="I40" s="189" t="s">
        <v>715</v>
      </c>
      <c r="J40" s="124" t="s">
        <v>2001</v>
      </c>
      <c r="K40" s="124" t="s">
        <v>383</v>
      </c>
    </row>
    <row r="41" spans="1:11" s="8" customFormat="1" ht="16.5" x14ac:dyDescent="0.25">
      <c r="A41" s="185">
        <f t="shared" si="1"/>
        <v>2015</v>
      </c>
      <c r="B41" s="186" t="s">
        <v>854</v>
      </c>
      <c r="C41" s="143" t="s">
        <v>185</v>
      </c>
      <c r="D41" s="63">
        <v>90</v>
      </c>
      <c r="E41" s="141" t="s">
        <v>160</v>
      </c>
      <c r="F41" s="187" t="s">
        <v>161</v>
      </c>
      <c r="G41" s="63" t="s">
        <v>112</v>
      </c>
      <c r="H41" s="63">
        <v>19460</v>
      </c>
      <c r="I41" s="189" t="s">
        <v>715</v>
      </c>
      <c r="J41" s="124" t="s">
        <v>1885</v>
      </c>
      <c r="K41" s="124" t="s">
        <v>482</v>
      </c>
    </row>
    <row r="42" spans="1:11" ht="15.75" x14ac:dyDescent="0.25">
      <c r="A42" s="185">
        <v>2017</v>
      </c>
      <c r="B42" s="186" t="s">
        <v>854</v>
      </c>
      <c r="C42" s="143" t="s">
        <v>219</v>
      </c>
      <c r="D42" s="63">
        <v>67</v>
      </c>
      <c r="E42" s="141" t="s">
        <v>220</v>
      </c>
      <c r="F42" s="187" t="s">
        <v>221</v>
      </c>
      <c r="G42" s="63" t="s">
        <v>101</v>
      </c>
      <c r="H42" s="63">
        <v>38133</v>
      </c>
      <c r="I42" s="189" t="s">
        <v>222</v>
      </c>
      <c r="J42" s="124"/>
      <c r="K42" s="124" t="s">
        <v>482</v>
      </c>
    </row>
    <row r="43" spans="1:11" ht="15.75" x14ac:dyDescent="0.25">
      <c r="A43" s="185">
        <f>A42+1</f>
        <v>2018</v>
      </c>
      <c r="B43" s="186" t="s">
        <v>854</v>
      </c>
      <c r="C43" s="143" t="s">
        <v>576</v>
      </c>
      <c r="D43" s="63">
        <v>100</v>
      </c>
      <c r="E43" s="141" t="s">
        <v>223</v>
      </c>
      <c r="F43" s="187" t="s">
        <v>224</v>
      </c>
      <c r="G43" s="63" t="s">
        <v>225</v>
      </c>
      <c r="H43" s="63">
        <v>97702</v>
      </c>
      <c r="I43" s="189" t="s">
        <v>449</v>
      </c>
      <c r="J43" s="124"/>
      <c r="K43" s="124" t="s">
        <v>370</v>
      </c>
    </row>
    <row r="44" spans="1:11" ht="15.75" x14ac:dyDescent="0.25">
      <c r="A44" s="185">
        <f t="shared" ref="A44:A76" si="2">A43+1</f>
        <v>2019</v>
      </c>
      <c r="B44" s="186" t="s">
        <v>854</v>
      </c>
      <c r="C44" s="143" t="s">
        <v>577</v>
      </c>
      <c r="D44" s="63">
        <v>56</v>
      </c>
      <c r="E44" s="141" t="s">
        <v>226</v>
      </c>
      <c r="F44" s="187" t="s">
        <v>224</v>
      </c>
      <c r="G44" s="63" t="s">
        <v>225</v>
      </c>
      <c r="H44" s="63">
        <v>97702</v>
      </c>
      <c r="I44" s="189" t="s">
        <v>449</v>
      </c>
      <c r="J44" s="124"/>
      <c r="K44" s="124" t="s">
        <v>370</v>
      </c>
    </row>
    <row r="45" spans="1:11" ht="15.75" x14ac:dyDescent="0.25">
      <c r="A45" s="185">
        <f t="shared" si="2"/>
        <v>2020</v>
      </c>
      <c r="B45" s="186" t="s">
        <v>854</v>
      </c>
      <c r="C45" s="143" t="s">
        <v>578</v>
      </c>
      <c r="D45" s="63">
        <v>126</v>
      </c>
      <c r="E45" s="141" t="s">
        <v>227</v>
      </c>
      <c r="F45" s="187" t="s">
        <v>228</v>
      </c>
      <c r="G45" s="63" t="s">
        <v>225</v>
      </c>
      <c r="H45" s="63">
        <v>97303</v>
      </c>
      <c r="I45" s="189" t="s">
        <v>449</v>
      </c>
      <c r="J45" s="124"/>
      <c r="K45" s="124" t="s">
        <v>370</v>
      </c>
    </row>
    <row r="46" spans="1:11" ht="15.75" x14ac:dyDescent="0.25">
      <c r="A46" s="185">
        <v>2022</v>
      </c>
      <c r="B46" s="186" t="s">
        <v>854</v>
      </c>
      <c r="C46" s="143" t="s">
        <v>229</v>
      </c>
      <c r="D46" s="63">
        <v>131</v>
      </c>
      <c r="E46" s="141" t="s">
        <v>607</v>
      </c>
      <c r="F46" s="187" t="s">
        <v>230</v>
      </c>
      <c r="G46" s="63" t="s">
        <v>156</v>
      </c>
      <c r="H46" s="63">
        <v>80138</v>
      </c>
      <c r="I46" s="189" t="s">
        <v>1981</v>
      </c>
      <c r="J46" s="124"/>
      <c r="K46" s="124" t="s">
        <v>370</v>
      </c>
    </row>
    <row r="47" spans="1:11" ht="15.75" x14ac:dyDescent="0.25">
      <c r="A47" s="185">
        <f t="shared" si="2"/>
        <v>2023</v>
      </c>
      <c r="B47" s="186" t="s">
        <v>854</v>
      </c>
      <c r="C47" s="143" t="s">
        <v>579</v>
      </c>
      <c r="D47" s="63">
        <v>108</v>
      </c>
      <c r="E47" s="63" t="s">
        <v>608</v>
      </c>
      <c r="F47" s="63" t="s">
        <v>271</v>
      </c>
      <c r="G47" s="63" t="s">
        <v>272</v>
      </c>
      <c r="H47" s="63">
        <v>98008</v>
      </c>
      <c r="I47" s="189" t="s">
        <v>449</v>
      </c>
      <c r="J47" s="124"/>
      <c r="K47" s="124" t="s">
        <v>370</v>
      </c>
    </row>
    <row r="48" spans="1:11" s="2" customFormat="1" ht="15.75" x14ac:dyDescent="0.25">
      <c r="A48" s="185">
        <f t="shared" si="2"/>
        <v>2024</v>
      </c>
      <c r="B48" s="186" t="s">
        <v>854</v>
      </c>
      <c r="C48" s="143" t="s">
        <v>364</v>
      </c>
      <c r="D48" s="63">
        <v>58</v>
      </c>
      <c r="E48" s="63" t="s">
        <v>609</v>
      </c>
      <c r="F48" s="63" t="s">
        <v>365</v>
      </c>
      <c r="G48" s="63" t="s">
        <v>225</v>
      </c>
      <c r="H48" s="63">
        <v>97214</v>
      </c>
      <c r="I48" s="189" t="s">
        <v>2408</v>
      </c>
      <c r="J48" s="124"/>
      <c r="K48" s="124" t="s">
        <v>370</v>
      </c>
    </row>
    <row r="49" spans="1:11" s="2" customFormat="1" ht="15.75" x14ac:dyDescent="0.25">
      <c r="A49" s="185">
        <v>2026</v>
      </c>
      <c r="B49" s="186" t="s">
        <v>854</v>
      </c>
      <c r="C49" s="143" t="s">
        <v>367</v>
      </c>
      <c r="D49" s="63">
        <v>59</v>
      </c>
      <c r="E49" s="63" t="s">
        <v>368</v>
      </c>
      <c r="F49" s="63" t="s">
        <v>369</v>
      </c>
      <c r="G49" s="63" t="s">
        <v>100</v>
      </c>
      <c r="H49" s="63">
        <v>30188</v>
      </c>
      <c r="I49" s="189" t="s">
        <v>450</v>
      </c>
      <c r="J49" s="124"/>
      <c r="K49" s="124" t="s">
        <v>482</v>
      </c>
    </row>
    <row r="50" spans="1:11" s="2" customFormat="1" ht="15.75" x14ac:dyDescent="0.25">
      <c r="A50" s="185">
        <f t="shared" si="2"/>
        <v>2027</v>
      </c>
      <c r="B50" s="186" t="s">
        <v>854</v>
      </c>
      <c r="C50" s="143" t="s">
        <v>371</v>
      </c>
      <c r="D50" s="63">
        <v>59</v>
      </c>
      <c r="E50" s="63" t="s">
        <v>610</v>
      </c>
      <c r="F50" s="63" t="s">
        <v>372</v>
      </c>
      <c r="G50" s="63" t="s">
        <v>100</v>
      </c>
      <c r="H50" s="63">
        <v>30017</v>
      </c>
      <c r="I50" s="189" t="s">
        <v>450</v>
      </c>
      <c r="J50" s="124"/>
      <c r="K50" s="124" t="s">
        <v>482</v>
      </c>
    </row>
    <row r="51" spans="1:11" s="2" customFormat="1" ht="15.75" x14ac:dyDescent="0.25">
      <c r="A51" s="185">
        <f t="shared" si="2"/>
        <v>2028</v>
      </c>
      <c r="B51" s="186" t="s">
        <v>854</v>
      </c>
      <c r="C51" s="143" t="s">
        <v>373</v>
      </c>
      <c r="D51" s="63">
        <v>59</v>
      </c>
      <c r="E51" s="63" t="s">
        <v>374</v>
      </c>
      <c r="F51" s="63" t="s">
        <v>375</v>
      </c>
      <c r="G51" s="63" t="s">
        <v>110</v>
      </c>
      <c r="H51" s="63">
        <v>34711</v>
      </c>
      <c r="I51" s="189" t="s">
        <v>450</v>
      </c>
      <c r="J51" s="124"/>
      <c r="K51" s="124" t="s">
        <v>482</v>
      </c>
    </row>
    <row r="52" spans="1:11" s="2" customFormat="1" ht="15.75" x14ac:dyDescent="0.25">
      <c r="A52" s="185">
        <f t="shared" si="2"/>
        <v>2029</v>
      </c>
      <c r="B52" s="186" t="s">
        <v>854</v>
      </c>
      <c r="C52" s="143" t="s">
        <v>376</v>
      </c>
      <c r="D52" s="63">
        <v>75</v>
      </c>
      <c r="E52" s="63" t="s">
        <v>377</v>
      </c>
      <c r="F52" s="63" t="s">
        <v>378</v>
      </c>
      <c r="G52" s="63" t="s">
        <v>241</v>
      </c>
      <c r="H52" s="63">
        <v>29803</v>
      </c>
      <c r="I52" s="189" t="s">
        <v>450</v>
      </c>
      <c r="J52" s="124"/>
      <c r="K52" s="124" t="s">
        <v>482</v>
      </c>
    </row>
    <row r="53" spans="1:11" s="2" customFormat="1" ht="15.75" x14ac:dyDescent="0.25">
      <c r="A53" s="185">
        <f t="shared" si="2"/>
        <v>2030</v>
      </c>
      <c r="B53" s="186" t="s">
        <v>854</v>
      </c>
      <c r="C53" s="143" t="s">
        <v>379</v>
      </c>
      <c r="D53" s="63">
        <v>74</v>
      </c>
      <c r="E53" s="63" t="s">
        <v>380</v>
      </c>
      <c r="F53" s="63" t="s">
        <v>381</v>
      </c>
      <c r="G53" s="63" t="s">
        <v>100</v>
      </c>
      <c r="H53" s="63">
        <v>30909</v>
      </c>
      <c r="I53" s="189" t="s">
        <v>450</v>
      </c>
      <c r="J53" s="124"/>
      <c r="K53" s="124" t="s">
        <v>482</v>
      </c>
    </row>
    <row r="54" spans="1:11" s="2" customFormat="1" ht="15.75" x14ac:dyDescent="0.25">
      <c r="A54" s="185">
        <f t="shared" si="2"/>
        <v>2031</v>
      </c>
      <c r="B54" s="186" t="s">
        <v>854</v>
      </c>
      <c r="C54" s="143" t="s">
        <v>382</v>
      </c>
      <c r="D54" s="63">
        <v>200</v>
      </c>
      <c r="E54" s="63" t="s">
        <v>611</v>
      </c>
      <c r="F54" s="63" t="s">
        <v>234</v>
      </c>
      <c r="G54" s="63" t="s">
        <v>100</v>
      </c>
      <c r="H54" s="63">
        <v>30328</v>
      </c>
      <c r="I54" s="189" t="s">
        <v>715</v>
      </c>
      <c r="J54" s="124" t="s">
        <v>2001</v>
      </c>
      <c r="K54" s="124" t="s">
        <v>383</v>
      </c>
    </row>
    <row r="55" spans="1:11" s="2" customFormat="1" ht="15.75" x14ac:dyDescent="0.25">
      <c r="A55" s="185">
        <f t="shared" si="2"/>
        <v>2032</v>
      </c>
      <c r="B55" s="186" t="s">
        <v>854</v>
      </c>
      <c r="C55" s="143" t="s">
        <v>580</v>
      </c>
      <c r="D55" s="63">
        <v>197</v>
      </c>
      <c r="E55" s="63" t="s">
        <v>612</v>
      </c>
      <c r="F55" s="63" t="s">
        <v>384</v>
      </c>
      <c r="G55" s="63" t="s">
        <v>126</v>
      </c>
      <c r="H55" s="63">
        <v>36830</v>
      </c>
      <c r="I55" s="189" t="s">
        <v>715</v>
      </c>
      <c r="J55" s="124" t="s">
        <v>2001</v>
      </c>
      <c r="K55" s="124" t="s">
        <v>383</v>
      </c>
    </row>
    <row r="56" spans="1:11" s="2" customFormat="1" ht="15.75" x14ac:dyDescent="0.25">
      <c r="A56" s="185">
        <f t="shared" si="2"/>
        <v>2033</v>
      </c>
      <c r="B56" s="186" t="s">
        <v>854</v>
      </c>
      <c r="C56" s="143" t="s">
        <v>581</v>
      </c>
      <c r="D56" s="63">
        <v>199</v>
      </c>
      <c r="E56" s="63" t="s">
        <v>385</v>
      </c>
      <c r="F56" s="63" t="s">
        <v>346</v>
      </c>
      <c r="G56" s="63" t="s">
        <v>126</v>
      </c>
      <c r="H56" s="63">
        <v>35242</v>
      </c>
      <c r="I56" s="189" t="s">
        <v>715</v>
      </c>
      <c r="J56" s="124" t="s">
        <v>2001</v>
      </c>
      <c r="K56" s="124" t="s">
        <v>383</v>
      </c>
    </row>
    <row r="57" spans="1:11" s="2" customFormat="1" ht="15.75" x14ac:dyDescent="0.25">
      <c r="A57" s="185">
        <f t="shared" si="2"/>
        <v>2034</v>
      </c>
      <c r="B57" s="186" t="s">
        <v>854</v>
      </c>
      <c r="C57" s="143" t="s">
        <v>386</v>
      </c>
      <c r="D57" s="63">
        <v>208</v>
      </c>
      <c r="E57" s="63" t="s">
        <v>387</v>
      </c>
      <c r="F57" s="63" t="s">
        <v>69</v>
      </c>
      <c r="G57" s="63" t="s">
        <v>101</v>
      </c>
      <c r="H57" s="63">
        <v>37064</v>
      </c>
      <c r="I57" s="189" t="s">
        <v>715</v>
      </c>
      <c r="J57" s="124" t="s">
        <v>2001</v>
      </c>
      <c r="K57" s="124" t="s">
        <v>383</v>
      </c>
    </row>
    <row r="58" spans="1:11" s="2" customFormat="1" ht="15.75" x14ac:dyDescent="0.25">
      <c r="A58" s="185">
        <f t="shared" si="2"/>
        <v>2035</v>
      </c>
      <c r="B58" s="186" t="s">
        <v>854</v>
      </c>
      <c r="C58" s="143" t="s">
        <v>388</v>
      </c>
      <c r="D58" s="63">
        <v>221</v>
      </c>
      <c r="E58" s="63" t="s">
        <v>389</v>
      </c>
      <c r="F58" s="63" t="s">
        <v>390</v>
      </c>
      <c r="G58" s="63" t="s">
        <v>126</v>
      </c>
      <c r="H58" s="63">
        <v>36695</v>
      </c>
      <c r="I58" s="189" t="s">
        <v>715</v>
      </c>
      <c r="J58" s="124" t="s">
        <v>2001</v>
      </c>
      <c r="K58" s="124" t="s">
        <v>383</v>
      </c>
    </row>
    <row r="59" spans="1:11" s="2" customFormat="1" ht="15.75" x14ac:dyDescent="0.25">
      <c r="A59" s="185">
        <f t="shared" si="2"/>
        <v>2036</v>
      </c>
      <c r="B59" s="186" t="s">
        <v>854</v>
      </c>
      <c r="C59" s="143" t="s">
        <v>391</v>
      </c>
      <c r="D59" s="63">
        <v>251</v>
      </c>
      <c r="E59" s="63" t="s">
        <v>613</v>
      </c>
      <c r="F59" s="63" t="s">
        <v>614</v>
      </c>
      <c r="G59" s="63" t="s">
        <v>241</v>
      </c>
      <c r="H59" s="63">
        <v>29466</v>
      </c>
      <c r="I59" s="189" t="s">
        <v>715</v>
      </c>
      <c r="J59" s="124" t="s">
        <v>2001</v>
      </c>
      <c r="K59" s="124" t="s">
        <v>383</v>
      </c>
    </row>
    <row r="60" spans="1:11" ht="15.75" x14ac:dyDescent="0.25">
      <c r="A60" s="185">
        <f t="shared" si="2"/>
        <v>2037</v>
      </c>
      <c r="B60" s="186" t="s">
        <v>854</v>
      </c>
      <c r="C60" s="143" t="s">
        <v>392</v>
      </c>
      <c r="D60" s="63">
        <v>110</v>
      </c>
      <c r="E60" s="63" t="s">
        <v>393</v>
      </c>
      <c r="F60" s="63" t="s">
        <v>394</v>
      </c>
      <c r="G60" s="63" t="s">
        <v>100</v>
      </c>
      <c r="H60" s="63">
        <v>30269</v>
      </c>
      <c r="I60" s="189" t="s">
        <v>715</v>
      </c>
      <c r="J60" s="124" t="s">
        <v>2001</v>
      </c>
      <c r="K60" s="124" t="s">
        <v>383</v>
      </c>
    </row>
    <row r="61" spans="1:11" ht="15.75" x14ac:dyDescent="0.25">
      <c r="A61" s="185">
        <f t="shared" si="2"/>
        <v>2038</v>
      </c>
      <c r="B61" s="186" t="s">
        <v>854</v>
      </c>
      <c r="C61" s="143" t="s">
        <v>395</v>
      </c>
      <c r="D61" s="63">
        <v>96</v>
      </c>
      <c r="E61" s="63" t="s">
        <v>396</v>
      </c>
      <c r="F61" s="63" t="s">
        <v>394</v>
      </c>
      <c r="G61" s="63" t="s">
        <v>100</v>
      </c>
      <c r="H61" s="63">
        <v>30269</v>
      </c>
      <c r="I61" s="189" t="s">
        <v>715</v>
      </c>
      <c r="J61" s="124" t="s">
        <v>2001</v>
      </c>
      <c r="K61" s="124" t="s">
        <v>383</v>
      </c>
    </row>
    <row r="62" spans="1:11" ht="15.75" x14ac:dyDescent="0.25">
      <c r="A62" s="185">
        <f t="shared" si="2"/>
        <v>2039</v>
      </c>
      <c r="B62" s="186" t="s">
        <v>854</v>
      </c>
      <c r="C62" s="143" t="s">
        <v>397</v>
      </c>
      <c r="D62" s="63">
        <v>76</v>
      </c>
      <c r="E62" s="63" t="s">
        <v>398</v>
      </c>
      <c r="F62" s="63" t="s">
        <v>399</v>
      </c>
      <c r="G62" s="63" t="s">
        <v>110</v>
      </c>
      <c r="H62" s="63">
        <v>32459</v>
      </c>
      <c r="I62" s="189" t="s">
        <v>715</v>
      </c>
      <c r="J62" s="124" t="s">
        <v>2001</v>
      </c>
      <c r="K62" s="124" t="s">
        <v>383</v>
      </c>
    </row>
    <row r="63" spans="1:11" ht="15.75" x14ac:dyDescent="0.25">
      <c r="A63" s="185">
        <f t="shared" si="2"/>
        <v>2040</v>
      </c>
      <c r="B63" s="186" t="s">
        <v>854</v>
      </c>
      <c r="C63" s="143" t="s">
        <v>615</v>
      </c>
      <c r="D63" s="63">
        <v>139</v>
      </c>
      <c r="E63" s="63" t="s">
        <v>616</v>
      </c>
      <c r="F63" s="63" t="s">
        <v>244</v>
      </c>
      <c r="G63" s="63" t="s">
        <v>102</v>
      </c>
      <c r="H63" s="63">
        <v>75093</v>
      </c>
      <c r="I63" s="189" t="s">
        <v>715</v>
      </c>
      <c r="J63" s="124" t="s">
        <v>2305</v>
      </c>
      <c r="K63" s="124" t="s">
        <v>482</v>
      </c>
    </row>
    <row r="64" spans="1:11" ht="15.75" x14ac:dyDescent="0.25">
      <c r="A64" s="185">
        <v>2042</v>
      </c>
      <c r="B64" s="186" t="s">
        <v>854</v>
      </c>
      <c r="C64" s="143" t="s">
        <v>617</v>
      </c>
      <c r="D64" s="63">
        <v>113</v>
      </c>
      <c r="E64" s="63" t="s">
        <v>618</v>
      </c>
      <c r="F64" s="63" t="s">
        <v>619</v>
      </c>
      <c r="G64" s="63" t="s">
        <v>455</v>
      </c>
      <c r="H64" s="63">
        <v>39232</v>
      </c>
      <c r="I64" s="189" t="s">
        <v>716</v>
      </c>
      <c r="J64" s="124"/>
      <c r="K64" s="124" t="s">
        <v>482</v>
      </c>
    </row>
    <row r="65" spans="1:11" ht="15.75" x14ac:dyDescent="0.25">
      <c r="A65" s="185">
        <f t="shared" si="2"/>
        <v>2043</v>
      </c>
      <c r="B65" s="186" t="s">
        <v>854</v>
      </c>
      <c r="C65" s="143" t="s">
        <v>620</v>
      </c>
      <c r="D65" s="63">
        <v>100</v>
      </c>
      <c r="E65" s="63" t="s">
        <v>621</v>
      </c>
      <c r="F65" s="63" t="s">
        <v>622</v>
      </c>
      <c r="G65" s="63" t="s">
        <v>455</v>
      </c>
      <c r="H65" s="63">
        <v>39157</v>
      </c>
      <c r="I65" s="189" t="s">
        <v>716</v>
      </c>
      <c r="J65" s="124"/>
      <c r="K65" s="124" t="s">
        <v>482</v>
      </c>
    </row>
    <row r="66" spans="1:11" ht="15.75" x14ac:dyDescent="0.25">
      <c r="A66" s="185">
        <f t="shared" si="2"/>
        <v>2044</v>
      </c>
      <c r="B66" s="186" t="s">
        <v>854</v>
      </c>
      <c r="C66" s="143" t="s">
        <v>623</v>
      </c>
      <c r="D66" s="63">
        <v>101</v>
      </c>
      <c r="E66" s="63" t="s">
        <v>624</v>
      </c>
      <c r="F66" s="63" t="s">
        <v>625</v>
      </c>
      <c r="G66" s="63" t="s">
        <v>241</v>
      </c>
      <c r="H66" s="63">
        <v>29707</v>
      </c>
      <c r="I66" s="189" t="s">
        <v>716</v>
      </c>
      <c r="J66" s="124"/>
      <c r="K66" s="124" t="s">
        <v>482</v>
      </c>
    </row>
    <row r="67" spans="1:11" ht="15.75" x14ac:dyDescent="0.25">
      <c r="A67" s="185">
        <f t="shared" si="2"/>
        <v>2045</v>
      </c>
      <c r="B67" s="186" t="s">
        <v>854</v>
      </c>
      <c r="C67" s="143" t="s">
        <v>626</v>
      </c>
      <c r="D67" s="63">
        <v>109</v>
      </c>
      <c r="E67" s="63" t="s">
        <v>627</v>
      </c>
      <c r="F67" s="63" t="s">
        <v>628</v>
      </c>
      <c r="G67" s="63" t="s">
        <v>241</v>
      </c>
      <c r="H67" s="63">
        <v>29708</v>
      </c>
      <c r="I67" s="189" t="s">
        <v>716</v>
      </c>
      <c r="J67" s="124"/>
      <c r="K67" s="124" t="s">
        <v>482</v>
      </c>
    </row>
    <row r="68" spans="1:11" ht="15.75" x14ac:dyDescent="0.25">
      <c r="A68" s="185">
        <f t="shared" si="2"/>
        <v>2046</v>
      </c>
      <c r="B68" s="186" t="s">
        <v>854</v>
      </c>
      <c r="C68" s="143" t="s">
        <v>629</v>
      </c>
      <c r="D68" s="63">
        <v>84</v>
      </c>
      <c r="E68" s="63" t="s">
        <v>631</v>
      </c>
      <c r="F68" s="63" t="s">
        <v>630</v>
      </c>
      <c r="G68" s="63" t="s">
        <v>117</v>
      </c>
      <c r="H68" s="188" t="s">
        <v>632</v>
      </c>
      <c r="I68" s="189" t="s">
        <v>633</v>
      </c>
      <c r="J68" s="124"/>
      <c r="K68" s="124" t="s">
        <v>383</v>
      </c>
    </row>
    <row r="69" spans="1:11" ht="15.75" x14ac:dyDescent="0.25">
      <c r="A69" s="185">
        <f t="shared" si="2"/>
        <v>2047</v>
      </c>
      <c r="B69" s="186" t="s">
        <v>854</v>
      </c>
      <c r="C69" s="143" t="s">
        <v>634</v>
      </c>
      <c r="D69" s="63">
        <v>84</v>
      </c>
      <c r="E69" s="63" t="s">
        <v>635</v>
      </c>
      <c r="F69" s="63" t="s">
        <v>636</v>
      </c>
      <c r="G69" s="63" t="s">
        <v>637</v>
      </c>
      <c r="H69" s="188" t="s">
        <v>638</v>
      </c>
      <c r="I69" s="189" t="s">
        <v>633</v>
      </c>
      <c r="J69" s="124"/>
      <c r="K69" s="124" t="s">
        <v>383</v>
      </c>
    </row>
    <row r="70" spans="1:11" ht="15.75" x14ac:dyDescent="0.25">
      <c r="A70" s="185">
        <f t="shared" si="2"/>
        <v>2048</v>
      </c>
      <c r="B70" s="186" t="s">
        <v>854</v>
      </c>
      <c r="C70" s="143" t="s">
        <v>639</v>
      </c>
      <c r="D70" s="63">
        <v>80</v>
      </c>
      <c r="E70" s="63" t="s">
        <v>640</v>
      </c>
      <c r="F70" s="63" t="s">
        <v>641</v>
      </c>
      <c r="G70" s="63" t="s">
        <v>117</v>
      </c>
      <c r="H70" s="188" t="s">
        <v>642</v>
      </c>
      <c r="I70" s="189" t="s">
        <v>633</v>
      </c>
      <c r="J70" s="124"/>
      <c r="K70" s="124" t="s">
        <v>383</v>
      </c>
    </row>
    <row r="71" spans="1:11" ht="15.75" x14ac:dyDescent="0.25">
      <c r="A71" s="185">
        <f t="shared" si="2"/>
        <v>2049</v>
      </c>
      <c r="B71" s="186" t="s">
        <v>854</v>
      </c>
      <c r="C71" s="143" t="s">
        <v>643</v>
      </c>
      <c r="D71" s="63">
        <v>141</v>
      </c>
      <c r="E71" s="63" t="s">
        <v>644</v>
      </c>
      <c r="F71" s="63" t="s">
        <v>645</v>
      </c>
      <c r="G71" s="63" t="s">
        <v>156</v>
      </c>
      <c r="H71" s="63">
        <v>80007</v>
      </c>
      <c r="I71" s="189" t="s">
        <v>646</v>
      </c>
      <c r="J71" s="124"/>
      <c r="K71" s="124" t="s">
        <v>370</v>
      </c>
    </row>
    <row r="72" spans="1:11" ht="15.75" x14ac:dyDescent="0.25">
      <c r="A72" s="185">
        <f t="shared" si="2"/>
        <v>2050</v>
      </c>
      <c r="B72" s="186" t="s">
        <v>854</v>
      </c>
      <c r="C72" s="143" t="s">
        <v>647</v>
      </c>
      <c r="D72" s="63">
        <v>104</v>
      </c>
      <c r="E72" s="63" t="s">
        <v>648</v>
      </c>
      <c r="F72" s="63" t="s">
        <v>649</v>
      </c>
      <c r="G72" s="63" t="s">
        <v>225</v>
      </c>
      <c r="H72" s="63">
        <v>97007</v>
      </c>
      <c r="I72" s="189" t="s">
        <v>646</v>
      </c>
      <c r="J72" s="124"/>
      <c r="K72" s="124" t="s">
        <v>370</v>
      </c>
    </row>
    <row r="73" spans="1:11" ht="15.75" x14ac:dyDescent="0.25">
      <c r="A73" s="185">
        <f t="shared" si="2"/>
        <v>2051</v>
      </c>
      <c r="B73" s="186" t="s">
        <v>854</v>
      </c>
      <c r="C73" s="143" t="s">
        <v>650</v>
      </c>
      <c r="D73" s="63">
        <v>85</v>
      </c>
      <c r="E73" s="63" t="s">
        <v>651</v>
      </c>
      <c r="F73" s="63" t="s">
        <v>652</v>
      </c>
      <c r="G73" s="63" t="s">
        <v>653</v>
      </c>
      <c r="H73" s="63">
        <v>50266</v>
      </c>
      <c r="I73" s="189" t="s">
        <v>646</v>
      </c>
      <c r="J73" s="124"/>
      <c r="K73" s="124" t="s">
        <v>370</v>
      </c>
    </row>
    <row r="74" spans="1:11" ht="15.75" x14ac:dyDescent="0.25">
      <c r="A74" s="185">
        <f t="shared" si="2"/>
        <v>2052</v>
      </c>
      <c r="B74" s="186" t="s">
        <v>854</v>
      </c>
      <c r="C74" s="143" t="s">
        <v>654</v>
      </c>
      <c r="D74" s="63">
        <v>85</v>
      </c>
      <c r="E74" s="63" t="s">
        <v>655</v>
      </c>
      <c r="F74" s="63" t="s">
        <v>656</v>
      </c>
      <c r="G74" s="63" t="s">
        <v>657</v>
      </c>
      <c r="H74" s="63">
        <v>87505</v>
      </c>
      <c r="I74" s="189" t="s">
        <v>646</v>
      </c>
      <c r="J74" s="124"/>
      <c r="K74" s="124" t="s">
        <v>370</v>
      </c>
    </row>
    <row r="75" spans="1:11" ht="15.75" x14ac:dyDescent="0.25">
      <c r="A75" s="185">
        <f t="shared" si="2"/>
        <v>2053</v>
      </c>
      <c r="B75" s="186" t="s">
        <v>854</v>
      </c>
      <c r="C75" s="143" t="s">
        <v>888</v>
      </c>
      <c r="D75" s="63">
        <v>224</v>
      </c>
      <c r="E75" s="63" t="s">
        <v>658</v>
      </c>
      <c r="F75" s="63" t="s">
        <v>659</v>
      </c>
      <c r="G75" s="63" t="s">
        <v>156</v>
      </c>
      <c r="H75" s="63">
        <v>80124</v>
      </c>
      <c r="I75" s="189" t="s">
        <v>646</v>
      </c>
      <c r="J75" s="124"/>
      <c r="K75" s="124" t="s">
        <v>370</v>
      </c>
    </row>
    <row r="76" spans="1:11" ht="15.75" x14ac:dyDescent="0.25">
      <c r="A76" s="185">
        <f t="shared" si="2"/>
        <v>2054</v>
      </c>
      <c r="B76" s="186" t="s">
        <v>854</v>
      </c>
      <c r="C76" s="143" t="s">
        <v>2002</v>
      </c>
      <c r="D76" s="63">
        <v>123</v>
      </c>
      <c r="E76" s="63" t="s">
        <v>2003</v>
      </c>
      <c r="F76" s="63" t="s">
        <v>2004</v>
      </c>
      <c r="G76" s="63" t="s">
        <v>125</v>
      </c>
      <c r="H76" s="188" t="s">
        <v>2005</v>
      </c>
      <c r="I76" s="189" t="s">
        <v>2006</v>
      </c>
      <c r="J76" s="124"/>
      <c r="K76" s="124" t="s">
        <v>482</v>
      </c>
    </row>
    <row r="77" spans="1:11" ht="15.75" x14ac:dyDescent="0.25">
      <c r="A77" s="201">
        <v>3001</v>
      </c>
      <c r="B77" s="148" t="s">
        <v>887</v>
      </c>
      <c r="C77" s="202" t="s">
        <v>889</v>
      </c>
      <c r="D77" s="32">
        <v>139</v>
      </c>
      <c r="E77" s="32" t="s">
        <v>890</v>
      </c>
      <c r="F77" s="32" t="s">
        <v>891</v>
      </c>
      <c r="G77" s="32" t="s">
        <v>108</v>
      </c>
      <c r="H77" s="32">
        <v>91105</v>
      </c>
      <c r="I77" s="203" t="s">
        <v>646</v>
      </c>
      <c r="J77" s="119"/>
      <c r="K77" s="119" t="s">
        <v>370</v>
      </c>
    </row>
    <row r="78" spans="1:11" ht="15.75" x14ac:dyDescent="0.25">
      <c r="A78" s="201">
        <v>3002</v>
      </c>
      <c r="B78" s="148" t="s">
        <v>887</v>
      </c>
      <c r="C78" s="202" t="s">
        <v>1131</v>
      </c>
      <c r="D78" s="32">
        <v>183</v>
      </c>
      <c r="E78" s="32" t="s">
        <v>1132</v>
      </c>
      <c r="F78" s="32" t="s">
        <v>1133</v>
      </c>
      <c r="G78" s="32" t="s">
        <v>126</v>
      </c>
      <c r="H78" s="32">
        <v>25802</v>
      </c>
      <c r="I78" s="203" t="s">
        <v>715</v>
      </c>
      <c r="J78" s="119" t="s">
        <v>2001</v>
      </c>
      <c r="K78" s="119" t="s">
        <v>383</v>
      </c>
    </row>
    <row r="79" spans="1:11" ht="15.75" x14ac:dyDescent="0.25">
      <c r="A79" s="80">
        <v>9101</v>
      </c>
      <c r="B79" s="146" t="s">
        <v>34</v>
      </c>
      <c r="C79" s="230" t="s">
        <v>1128</v>
      </c>
      <c r="D79" s="50">
        <v>79</v>
      </c>
      <c r="E79" s="50" t="s">
        <v>1129</v>
      </c>
      <c r="F79" s="50" t="s">
        <v>1130</v>
      </c>
      <c r="G79" s="50" t="s">
        <v>100</v>
      </c>
      <c r="H79" s="50">
        <v>31410</v>
      </c>
      <c r="I79" s="52" t="s">
        <v>715</v>
      </c>
      <c r="J79" s="122" t="s">
        <v>1885</v>
      </c>
      <c r="K79" s="122" t="s">
        <v>383</v>
      </c>
    </row>
    <row r="80" spans="1:11" ht="15.75" x14ac:dyDescent="0.25">
      <c r="A80" s="103">
        <f>COUNT(D4:D79)</f>
        <v>76</v>
      </c>
      <c r="B80" s="103"/>
      <c r="C80" s="86"/>
      <c r="D80" s="69">
        <f>SUM(D4:D79)</f>
        <v>9204</v>
      </c>
      <c r="E80" s="86"/>
      <c r="F80" s="86"/>
      <c r="G80" s="86"/>
      <c r="H80" s="86"/>
      <c r="I80" s="86"/>
      <c r="J80" s="86"/>
      <c r="K80" s="86"/>
    </row>
    <row r="81" spans="1:11" ht="16.5" thickBot="1" x14ac:dyDescent="0.3">
      <c r="A81" s="103"/>
      <c r="B81" s="103"/>
      <c r="C81" s="86"/>
      <c r="D81" s="69"/>
      <c r="E81" s="86"/>
      <c r="F81" s="86"/>
      <c r="G81" s="86"/>
      <c r="H81" s="86"/>
      <c r="I81" s="86"/>
      <c r="J81" s="86"/>
      <c r="K81" s="86"/>
    </row>
    <row r="82" spans="1:11" ht="15.75" x14ac:dyDescent="0.25">
      <c r="A82" s="103"/>
      <c r="B82" s="103"/>
      <c r="C82" s="104" t="s">
        <v>714</v>
      </c>
      <c r="D82" s="127"/>
      <c r="E82" s="105"/>
      <c r="F82" s="106"/>
      <c r="G82" s="107"/>
      <c r="H82" s="108"/>
      <c r="I82" s="199" t="s">
        <v>848</v>
      </c>
      <c r="J82" s="174" t="s">
        <v>847</v>
      </c>
      <c r="K82" s="175" t="s">
        <v>859</v>
      </c>
    </row>
    <row r="83" spans="1:11" ht="15.75" x14ac:dyDescent="0.25">
      <c r="A83" s="103"/>
      <c r="B83" s="103"/>
      <c r="C83" s="155" t="s">
        <v>1134</v>
      </c>
      <c r="D83" s="109"/>
      <c r="E83" s="128" t="s">
        <v>1135</v>
      </c>
      <c r="F83" s="129" t="s">
        <v>1136</v>
      </c>
      <c r="G83" s="103"/>
      <c r="H83" s="110"/>
      <c r="I83" s="190" t="s">
        <v>855</v>
      </c>
      <c r="J83" s="132">
        <f>+D4+D5+D6+D7+D8+D9+D10+D11+D12+D13+D14+D15+D16+D17+D18+D19+D20+D21+D22+D23+D24+D25+D26+D27+D28+D29+D30+D31+D32</f>
        <v>3492</v>
      </c>
      <c r="K83" s="193"/>
    </row>
    <row r="84" spans="1:11" ht="15.75" x14ac:dyDescent="0.25">
      <c r="A84" s="103"/>
      <c r="B84" s="103"/>
      <c r="C84" s="155" t="s">
        <v>370</v>
      </c>
      <c r="D84" s="109"/>
      <c r="E84" s="128" t="s">
        <v>435</v>
      </c>
      <c r="F84" s="129" t="s">
        <v>438</v>
      </c>
      <c r="G84" s="103"/>
      <c r="H84" s="110"/>
      <c r="I84" s="190" t="s">
        <v>856</v>
      </c>
      <c r="J84" s="132">
        <f>+D33+D34+D35+D36+D37+D38+D39+D40+D41+D42+D43+D44+D45+D46+D47+D48+D49+D50+D51+D52+D53+D54+D55+D56+D57+D58+D59+D60+D61+D62+D63+D64+D65+D66+D67+D68+D69+D70+D71+D72+D73+D74+D75+D76</f>
        <v>5311</v>
      </c>
      <c r="K84" s="194"/>
    </row>
    <row r="85" spans="1:11" ht="15.75" x14ac:dyDescent="0.25">
      <c r="A85" s="103"/>
      <c r="B85" s="103"/>
      <c r="C85" s="155" t="s">
        <v>482</v>
      </c>
      <c r="D85" s="109"/>
      <c r="E85" s="128" t="s">
        <v>483</v>
      </c>
      <c r="F85" s="129" t="s">
        <v>484</v>
      </c>
      <c r="G85" s="103"/>
      <c r="H85" s="110"/>
      <c r="I85" s="190" t="s">
        <v>892</v>
      </c>
      <c r="J85" s="132">
        <f>+D77+D78</f>
        <v>322</v>
      </c>
      <c r="K85" s="191"/>
    </row>
    <row r="86" spans="1:11" ht="16.5" thickBot="1" x14ac:dyDescent="0.3">
      <c r="A86" s="103"/>
      <c r="B86" s="103"/>
      <c r="C86" s="155" t="s">
        <v>383</v>
      </c>
      <c r="D86" s="109"/>
      <c r="E86" s="128" t="s">
        <v>436</v>
      </c>
      <c r="F86" s="129" t="s">
        <v>437</v>
      </c>
      <c r="G86" s="103"/>
      <c r="H86" s="110"/>
      <c r="I86" s="190" t="s">
        <v>34</v>
      </c>
      <c r="J86" s="132">
        <f>+D79</f>
        <v>79</v>
      </c>
      <c r="K86" s="231"/>
    </row>
    <row r="87" spans="1:11" ht="16.5" thickBot="1" x14ac:dyDescent="0.3">
      <c r="A87" s="103"/>
      <c r="B87" s="103"/>
      <c r="C87" s="104" t="s">
        <v>1127</v>
      </c>
      <c r="D87" s="127"/>
      <c r="E87" s="105"/>
      <c r="F87" s="106"/>
      <c r="G87" s="86"/>
      <c r="H87" s="1"/>
      <c r="I87" s="195" t="s">
        <v>846</v>
      </c>
      <c r="J87" s="196">
        <f>SUM(J83:J86)</f>
        <v>9204</v>
      </c>
      <c r="K87" s="192"/>
    </row>
    <row r="88" spans="1:11" ht="15.75" x14ac:dyDescent="0.25">
      <c r="A88" s="103"/>
      <c r="B88" s="103"/>
      <c r="C88" s="155" t="s">
        <v>1885</v>
      </c>
      <c r="D88" s="109"/>
      <c r="E88" s="128" t="s">
        <v>1886</v>
      </c>
      <c r="F88" s="129"/>
      <c r="G88" s="86"/>
      <c r="H88" s="1"/>
      <c r="I88" s="1"/>
      <c r="J88" s="1"/>
      <c r="K88" s="1"/>
    </row>
    <row r="89" spans="1:11" ht="15.75" x14ac:dyDescent="0.25">
      <c r="A89" s="103"/>
      <c r="B89" s="103"/>
      <c r="C89" s="155" t="s">
        <v>1970</v>
      </c>
      <c r="D89" s="109"/>
      <c r="E89" s="128" t="s">
        <v>1971</v>
      </c>
      <c r="F89" s="129"/>
      <c r="G89" s="86"/>
      <c r="H89" s="1"/>
      <c r="I89" s="1"/>
      <c r="J89" s="1"/>
      <c r="K89" s="1"/>
    </row>
    <row r="90" spans="1:11" ht="15.75" x14ac:dyDescent="0.25">
      <c r="A90" s="103"/>
      <c r="B90" s="103"/>
      <c r="C90" s="155" t="s">
        <v>2001</v>
      </c>
      <c r="D90" s="109"/>
      <c r="E90" s="128" t="s">
        <v>2007</v>
      </c>
      <c r="F90" s="129"/>
      <c r="G90" s="86"/>
      <c r="H90" s="1"/>
      <c r="I90" s="1"/>
      <c r="J90" s="1"/>
      <c r="K90" s="1"/>
    </row>
    <row r="91" spans="1:11" ht="16.5" thickBot="1" x14ac:dyDescent="0.3">
      <c r="A91" s="103"/>
      <c r="B91" s="103"/>
      <c r="C91" s="156" t="s">
        <v>2305</v>
      </c>
      <c r="D91" s="111"/>
      <c r="E91" s="130" t="s">
        <v>2306</v>
      </c>
      <c r="F91" s="131"/>
      <c r="G91" s="86"/>
      <c r="H91" s="1"/>
      <c r="I91" s="1"/>
      <c r="J91" s="1"/>
      <c r="K91" s="1"/>
    </row>
    <row r="92" spans="1:11" ht="15.75" x14ac:dyDescent="0.25">
      <c r="A92" s="103"/>
      <c r="B92" s="103"/>
      <c r="G92" s="86"/>
      <c r="H92" s="1"/>
      <c r="I92" s="1"/>
      <c r="J92" s="1"/>
      <c r="K92" s="1"/>
    </row>
    <row r="93" spans="1:11" ht="15.75" x14ac:dyDescent="0.25">
      <c r="A93" s="103"/>
      <c r="B93" s="103"/>
      <c r="G93" s="86"/>
      <c r="H93" s="1"/>
      <c r="I93" s="1"/>
      <c r="J93" s="1"/>
      <c r="K93" s="1"/>
    </row>
    <row r="94" spans="1:11" ht="15.75" x14ac:dyDescent="0.25">
      <c r="A94" s="103"/>
      <c r="B94" s="103"/>
      <c r="G94" s="86"/>
      <c r="H94" s="86"/>
      <c r="I94" s="1"/>
      <c r="J94" s="1"/>
      <c r="K94" s="1"/>
    </row>
    <row r="95" spans="1:11" ht="15.75" x14ac:dyDescent="0.25">
      <c r="A95" s="103"/>
      <c r="B95" s="103"/>
      <c r="G95" s="86"/>
      <c r="H95" s="86"/>
      <c r="I95" s="86"/>
      <c r="J95" s="86"/>
      <c r="K95" s="86"/>
    </row>
    <row r="96" spans="1:11" ht="15.75" x14ac:dyDescent="0.25">
      <c r="A96" s="103"/>
      <c r="B96" s="103"/>
      <c r="G96" s="86"/>
      <c r="H96" s="86"/>
      <c r="I96" s="86"/>
      <c r="J96" s="86"/>
      <c r="K96" s="86"/>
    </row>
    <row r="97" spans="9:11" x14ac:dyDescent="0.3">
      <c r="I97" s="86"/>
      <c r="J97" s="86"/>
      <c r="K97" s="86"/>
    </row>
    <row r="98" spans="9:11" x14ac:dyDescent="0.3">
      <c r="I98" s="86"/>
      <c r="J98" s="86"/>
      <c r="K98" s="86"/>
    </row>
    <row r="99" spans="9:11" x14ac:dyDescent="0.3">
      <c r="J99" s="68"/>
      <c r="K99" s="68"/>
    </row>
    <row r="100" spans="9:11" x14ac:dyDescent="0.3">
      <c r="J100" s="68"/>
      <c r="K100" s="68"/>
    </row>
    <row r="101" spans="9:11" x14ac:dyDescent="0.3">
      <c r="J101" s="68"/>
      <c r="K101" s="68"/>
    </row>
    <row r="102" spans="9:11" x14ac:dyDescent="0.3">
      <c r="J102" s="68"/>
      <c r="K102" s="68"/>
    </row>
    <row r="103" spans="9:11" x14ac:dyDescent="0.3">
      <c r="J103" s="68"/>
      <c r="K103" s="68"/>
    </row>
    <row r="104" spans="9:11" x14ac:dyDescent="0.3">
      <c r="J104" s="68"/>
      <c r="K104" s="68"/>
    </row>
    <row r="105" spans="9:11" x14ac:dyDescent="0.3">
      <c r="J105" s="68"/>
      <c r="K105" s="68"/>
    </row>
    <row r="106" spans="9:11" x14ac:dyDescent="0.3">
      <c r="J106" s="68"/>
      <c r="K106" s="68"/>
    </row>
    <row r="107" spans="9:11" x14ac:dyDescent="0.3">
      <c r="J107" s="68"/>
      <c r="K107" s="68"/>
    </row>
    <row r="108" spans="9:11" x14ac:dyDescent="0.3">
      <c r="J108" s="68"/>
      <c r="K108" s="68"/>
    </row>
    <row r="109" spans="9:11" x14ac:dyDescent="0.3">
      <c r="J109" s="68"/>
      <c r="K109" s="68"/>
    </row>
    <row r="110" spans="9:11" x14ac:dyDescent="0.3">
      <c r="J110" s="68"/>
      <c r="K110" s="68"/>
    </row>
    <row r="111" spans="9:11" x14ac:dyDescent="0.3">
      <c r="J111" s="68"/>
      <c r="K111" s="68"/>
    </row>
    <row r="112" spans="9:11" x14ac:dyDescent="0.3">
      <c r="J112" s="68"/>
      <c r="K112" s="68"/>
    </row>
    <row r="113" spans="10:11" x14ac:dyDescent="0.3">
      <c r="J113" s="68"/>
      <c r="K113" s="68"/>
    </row>
    <row r="114" spans="10:11" x14ac:dyDescent="0.3">
      <c r="J114" s="68"/>
      <c r="K114" s="68"/>
    </row>
    <row r="115" spans="10:11" x14ac:dyDescent="0.3">
      <c r="J115" s="68"/>
      <c r="K115" s="68"/>
    </row>
    <row r="116" spans="10:11" x14ac:dyDescent="0.3">
      <c r="J116" s="68"/>
      <c r="K116" s="68"/>
    </row>
    <row r="117" spans="10:11" x14ac:dyDescent="0.3">
      <c r="J117" s="68"/>
      <c r="K117" s="68"/>
    </row>
    <row r="118" spans="10:11" x14ac:dyDescent="0.3">
      <c r="J118" s="68"/>
      <c r="K118" s="68"/>
    </row>
    <row r="119" spans="10:11" x14ac:dyDescent="0.3">
      <c r="J119" s="68"/>
      <c r="K119" s="68"/>
    </row>
    <row r="120" spans="10:11" x14ac:dyDescent="0.3">
      <c r="J120" s="68"/>
      <c r="K120" s="68"/>
    </row>
    <row r="121" spans="10:11" x14ac:dyDescent="0.3">
      <c r="J121" s="68"/>
      <c r="K121" s="68"/>
    </row>
    <row r="122" spans="10:11" x14ac:dyDescent="0.3">
      <c r="J122" s="68"/>
      <c r="K122" s="68"/>
    </row>
    <row r="123" spans="10:11" x14ac:dyDescent="0.3">
      <c r="J123" s="68"/>
      <c r="K123" s="68"/>
    </row>
    <row r="124" spans="10:11" x14ac:dyDescent="0.3">
      <c r="J124" s="68"/>
      <c r="K124" s="68"/>
    </row>
    <row r="125" spans="10:11" x14ac:dyDescent="0.3">
      <c r="J125" s="68"/>
      <c r="K125" s="68"/>
    </row>
    <row r="126" spans="10:11" x14ac:dyDescent="0.3">
      <c r="J126" s="68"/>
      <c r="K126" s="68"/>
    </row>
    <row r="127" spans="10:11" x14ac:dyDescent="0.3">
      <c r="J127" s="68"/>
      <c r="K127" s="68"/>
    </row>
    <row r="128" spans="10:11" x14ac:dyDescent="0.3">
      <c r="J128" s="68"/>
      <c r="K128" s="68"/>
    </row>
    <row r="129" spans="1:11" x14ac:dyDescent="0.3">
      <c r="J129" s="68"/>
      <c r="K129" s="68"/>
    </row>
    <row r="130" spans="1:11" x14ac:dyDescent="0.3">
      <c r="J130" s="68"/>
      <c r="K130" s="68"/>
    </row>
    <row r="131" spans="1:11" x14ac:dyDescent="0.3">
      <c r="J131" s="68"/>
      <c r="K131" s="68"/>
    </row>
    <row r="132" spans="1:11" x14ac:dyDescent="0.3">
      <c r="J132" s="68"/>
      <c r="K132" s="68"/>
    </row>
    <row r="133" spans="1:11" x14ac:dyDescent="0.3">
      <c r="J133" s="68"/>
      <c r="K133" s="68"/>
    </row>
    <row r="134" spans="1:11" x14ac:dyDescent="0.3">
      <c r="J134" s="68"/>
      <c r="K134" s="68"/>
    </row>
    <row r="135" spans="1:11" x14ac:dyDescent="0.3">
      <c r="J135" s="68"/>
      <c r="K135" s="68"/>
    </row>
    <row r="136" spans="1:11" x14ac:dyDescent="0.3">
      <c r="J136" s="68"/>
      <c r="K136" s="68"/>
    </row>
    <row r="137" spans="1:11" x14ac:dyDescent="0.3">
      <c r="J137" s="68"/>
      <c r="K137" s="68"/>
    </row>
    <row r="138" spans="1:11" x14ac:dyDescent="0.3">
      <c r="J138" s="68"/>
      <c r="K138" s="68"/>
    </row>
    <row r="139" spans="1:11" x14ac:dyDescent="0.3">
      <c r="J139" s="68"/>
      <c r="K139" s="68"/>
    </row>
    <row r="140" spans="1:11" x14ac:dyDescent="0.3">
      <c r="J140" s="68"/>
      <c r="K140" s="68"/>
    </row>
    <row r="141" spans="1:11" x14ac:dyDescent="0.3">
      <c r="J141" s="68"/>
      <c r="K141" s="68"/>
    </row>
    <row r="142" spans="1:11" s="3" customFormat="1" x14ac:dyDescent="0.3">
      <c r="A142" s="67"/>
      <c r="B142" s="67"/>
      <c r="C142" s="68"/>
      <c r="D142" s="68"/>
      <c r="E142" s="10"/>
      <c r="F142" s="10"/>
      <c r="G142" s="68"/>
      <c r="H142" s="70"/>
      <c r="I142" s="70"/>
      <c r="J142" s="68"/>
      <c r="K142" s="68"/>
    </row>
    <row r="143" spans="1:11" s="3" customFormat="1" x14ac:dyDescent="0.3">
      <c r="A143" s="67"/>
      <c r="B143" s="67"/>
      <c r="C143" s="68"/>
      <c r="D143" s="68"/>
      <c r="E143" s="10"/>
      <c r="F143" s="10"/>
      <c r="G143" s="68"/>
      <c r="H143" s="70"/>
      <c r="I143" s="70"/>
      <c r="J143" s="68"/>
      <c r="K143" s="68"/>
    </row>
    <row r="144" spans="1:11" s="3" customFormat="1" x14ac:dyDescent="0.3">
      <c r="A144" s="67"/>
      <c r="B144" s="67"/>
      <c r="C144" s="68"/>
      <c r="D144" s="68"/>
      <c r="E144" s="10"/>
      <c r="F144" s="10"/>
      <c r="G144" s="68"/>
      <c r="H144" s="70"/>
      <c r="I144" s="70"/>
      <c r="J144" s="68"/>
      <c r="K144" s="68"/>
    </row>
    <row r="145" spans="1:11" s="3" customFormat="1" x14ac:dyDescent="0.3">
      <c r="A145" s="67"/>
      <c r="B145" s="67"/>
      <c r="C145" s="68"/>
      <c r="D145" s="68"/>
      <c r="E145" s="10"/>
      <c r="F145" s="10"/>
      <c r="G145" s="68"/>
      <c r="H145" s="70"/>
      <c r="I145" s="70"/>
      <c r="J145" s="68"/>
      <c r="K145" s="68"/>
    </row>
    <row r="146" spans="1:11" s="3" customFormat="1" x14ac:dyDescent="0.3">
      <c r="A146" s="67"/>
      <c r="B146" s="67"/>
      <c r="C146" s="68"/>
      <c r="D146" s="68"/>
      <c r="E146" s="10"/>
      <c r="F146" s="10"/>
      <c r="G146" s="68"/>
      <c r="H146" s="70"/>
      <c r="I146" s="70"/>
      <c r="J146" s="68"/>
      <c r="K146" s="68"/>
    </row>
    <row r="147" spans="1:11" s="3" customFormat="1" x14ac:dyDescent="0.3">
      <c r="A147" s="67"/>
      <c r="B147" s="67"/>
      <c r="C147" s="68"/>
      <c r="D147" s="68"/>
      <c r="E147" s="10"/>
      <c r="F147" s="10"/>
      <c r="G147" s="68"/>
      <c r="H147" s="70"/>
      <c r="I147" s="70"/>
      <c r="J147" s="68"/>
      <c r="K147" s="68"/>
    </row>
    <row r="148" spans="1:11" s="3" customFormat="1" x14ac:dyDescent="0.3">
      <c r="A148" s="67"/>
      <c r="B148" s="67"/>
      <c r="C148" s="68"/>
      <c r="D148" s="68"/>
      <c r="E148" s="10"/>
      <c r="F148" s="10"/>
      <c r="G148" s="68"/>
      <c r="H148" s="70"/>
      <c r="I148" s="70"/>
      <c r="J148" s="68"/>
      <c r="K148" s="68"/>
    </row>
    <row r="149" spans="1:11" s="3" customFormat="1" x14ac:dyDescent="0.3">
      <c r="A149" s="67"/>
      <c r="B149" s="67"/>
      <c r="C149" s="68"/>
      <c r="D149" s="68"/>
      <c r="E149" s="10"/>
      <c r="F149" s="10"/>
      <c r="G149" s="68"/>
      <c r="H149" s="70"/>
      <c r="I149" s="70"/>
      <c r="J149" s="68"/>
      <c r="K149" s="68"/>
    </row>
    <row r="150" spans="1:11" s="3" customFormat="1" x14ac:dyDescent="0.3">
      <c r="A150" s="67"/>
      <c r="B150" s="67"/>
      <c r="C150" s="68"/>
      <c r="D150" s="68"/>
      <c r="E150" s="10"/>
      <c r="F150" s="10"/>
      <c r="G150" s="68"/>
      <c r="H150" s="70"/>
      <c r="I150" s="70"/>
      <c r="J150" s="68"/>
      <c r="K150" s="68"/>
    </row>
    <row r="151" spans="1:11" s="3" customFormat="1" x14ac:dyDescent="0.3">
      <c r="A151" s="67"/>
      <c r="B151" s="67"/>
      <c r="C151" s="68"/>
      <c r="D151" s="68"/>
      <c r="E151" s="10"/>
      <c r="F151" s="10"/>
      <c r="G151" s="68"/>
      <c r="H151" s="70"/>
      <c r="I151" s="70"/>
      <c r="J151" s="68"/>
      <c r="K151" s="68"/>
    </row>
    <row r="152" spans="1:11" s="3" customFormat="1" x14ac:dyDescent="0.3">
      <c r="A152" s="67"/>
      <c r="B152" s="67"/>
      <c r="C152" s="68"/>
      <c r="D152" s="68"/>
      <c r="E152" s="10"/>
      <c r="F152" s="10"/>
      <c r="G152" s="68"/>
      <c r="H152" s="70"/>
      <c r="I152" s="70"/>
      <c r="J152" s="68"/>
      <c r="K152" s="68"/>
    </row>
    <row r="153" spans="1:11" s="3" customFormat="1" x14ac:dyDescent="0.3">
      <c r="A153" s="67"/>
      <c r="B153" s="67"/>
      <c r="C153" s="68"/>
      <c r="D153" s="68"/>
      <c r="E153" s="10"/>
      <c r="F153" s="10"/>
      <c r="G153" s="68"/>
      <c r="H153" s="70"/>
      <c r="I153" s="70"/>
      <c r="J153" s="68"/>
      <c r="K153" s="68"/>
    </row>
    <row r="154" spans="1:11" s="3" customFormat="1" x14ac:dyDescent="0.3">
      <c r="A154" s="67"/>
      <c r="B154" s="67"/>
      <c r="C154" s="68"/>
      <c r="D154" s="68"/>
      <c r="E154" s="10"/>
      <c r="F154" s="10"/>
      <c r="G154" s="68"/>
      <c r="H154" s="70"/>
      <c r="I154" s="70"/>
      <c r="J154" s="68"/>
      <c r="K154" s="68"/>
    </row>
    <row r="155" spans="1:11" s="3" customFormat="1" x14ac:dyDescent="0.3">
      <c r="A155" s="67"/>
      <c r="B155" s="67"/>
      <c r="C155" s="68"/>
      <c r="D155" s="68"/>
      <c r="E155" s="10"/>
      <c r="F155" s="10"/>
      <c r="G155" s="68"/>
      <c r="H155" s="70"/>
      <c r="I155" s="70"/>
      <c r="J155" s="68"/>
      <c r="K155" s="68"/>
    </row>
    <row r="156" spans="1:11" s="3" customFormat="1" x14ac:dyDescent="0.3">
      <c r="A156" s="67"/>
      <c r="B156" s="67"/>
      <c r="C156" s="68"/>
      <c r="D156" s="68"/>
      <c r="E156" s="10"/>
      <c r="F156" s="10"/>
      <c r="G156" s="68"/>
      <c r="H156" s="70"/>
      <c r="I156" s="70"/>
      <c r="J156" s="68"/>
      <c r="K156" s="68"/>
    </row>
    <row r="157" spans="1:11" s="3" customFormat="1" x14ac:dyDescent="0.3">
      <c r="A157" s="67"/>
      <c r="B157" s="67"/>
      <c r="C157" s="68"/>
      <c r="D157" s="68"/>
      <c r="E157" s="10"/>
      <c r="F157" s="10"/>
      <c r="G157" s="68"/>
      <c r="H157" s="70"/>
      <c r="I157" s="70"/>
      <c r="J157" s="68"/>
      <c r="K157" s="68"/>
    </row>
    <row r="158" spans="1:11" s="3" customFormat="1" x14ac:dyDescent="0.3">
      <c r="A158" s="67"/>
      <c r="B158" s="67"/>
      <c r="C158" s="68"/>
      <c r="D158" s="68"/>
      <c r="E158" s="10"/>
      <c r="F158" s="10"/>
      <c r="G158" s="68"/>
      <c r="H158" s="70"/>
      <c r="I158" s="70"/>
      <c r="J158" s="68"/>
      <c r="K158" s="68"/>
    </row>
    <row r="159" spans="1:11" s="3" customFormat="1" x14ac:dyDescent="0.3">
      <c r="A159" s="67"/>
      <c r="B159" s="67"/>
      <c r="C159" s="68"/>
      <c r="D159" s="68"/>
      <c r="E159" s="10"/>
      <c r="F159" s="10"/>
      <c r="G159" s="68"/>
      <c r="H159" s="70"/>
      <c r="I159" s="70"/>
      <c r="J159" s="68"/>
      <c r="K159" s="68"/>
    </row>
    <row r="160" spans="1:11" s="3" customFormat="1" x14ac:dyDescent="0.3">
      <c r="A160" s="67"/>
      <c r="B160" s="67"/>
      <c r="C160" s="68"/>
      <c r="D160" s="68"/>
      <c r="E160" s="10"/>
      <c r="F160" s="10"/>
      <c r="G160" s="68"/>
      <c r="H160" s="70"/>
      <c r="I160" s="70"/>
      <c r="J160" s="68"/>
      <c r="K160" s="68"/>
    </row>
    <row r="161" spans="1:11" s="3" customFormat="1" x14ac:dyDescent="0.3">
      <c r="A161" s="67"/>
      <c r="B161" s="67"/>
      <c r="C161" s="68"/>
      <c r="D161" s="68"/>
      <c r="E161" s="10"/>
      <c r="F161" s="10"/>
      <c r="G161" s="68"/>
      <c r="H161" s="70"/>
      <c r="I161" s="70"/>
      <c r="J161" s="68"/>
      <c r="K161" s="68"/>
    </row>
    <row r="162" spans="1:11" s="3" customFormat="1" x14ac:dyDescent="0.3">
      <c r="A162" s="67"/>
      <c r="B162" s="67"/>
      <c r="C162" s="68"/>
      <c r="D162" s="68"/>
      <c r="E162" s="10"/>
      <c r="F162" s="10"/>
      <c r="G162" s="68"/>
      <c r="H162" s="70"/>
      <c r="I162" s="70"/>
      <c r="J162" s="68"/>
      <c r="K162" s="68"/>
    </row>
    <row r="163" spans="1:11" s="3" customFormat="1" x14ac:dyDescent="0.3">
      <c r="A163" s="67"/>
      <c r="B163" s="67"/>
      <c r="C163" s="68"/>
      <c r="D163" s="68"/>
      <c r="E163" s="10"/>
      <c r="F163" s="10"/>
      <c r="G163" s="68"/>
      <c r="H163" s="70"/>
      <c r="I163" s="70"/>
      <c r="J163" s="68"/>
      <c r="K163" s="68"/>
    </row>
    <row r="164" spans="1:11" s="3" customFormat="1" x14ac:dyDescent="0.3">
      <c r="A164" s="67"/>
      <c r="B164" s="67"/>
      <c r="C164" s="68"/>
      <c r="D164" s="68"/>
      <c r="E164" s="10"/>
      <c r="F164" s="10"/>
      <c r="G164" s="68"/>
      <c r="H164" s="70"/>
      <c r="I164" s="70"/>
      <c r="J164" s="68"/>
      <c r="K164" s="68"/>
    </row>
    <row r="165" spans="1:11" s="3" customFormat="1" x14ac:dyDescent="0.3">
      <c r="A165" s="67"/>
      <c r="B165" s="67"/>
      <c r="C165" s="68"/>
      <c r="D165" s="68"/>
      <c r="E165" s="10"/>
      <c r="F165" s="10"/>
      <c r="G165" s="68"/>
      <c r="H165" s="70"/>
      <c r="I165" s="70"/>
      <c r="J165" s="68"/>
      <c r="K165" s="68"/>
    </row>
    <row r="166" spans="1:11" s="3" customFormat="1" x14ac:dyDescent="0.3">
      <c r="A166" s="67"/>
      <c r="B166" s="67"/>
      <c r="C166" s="68"/>
      <c r="D166" s="68"/>
      <c r="E166" s="10"/>
      <c r="F166" s="10"/>
      <c r="G166" s="68"/>
      <c r="H166" s="70"/>
      <c r="I166" s="70"/>
      <c r="J166" s="68"/>
      <c r="K166" s="68"/>
    </row>
    <row r="167" spans="1:11" s="3" customFormat="1" x14ac:dyDescent="0.3">
      <c r="A167" s="67"/>
      <c r="B167" s="67"/>
      <c r="C167" s="68"/>
      <c r="D167" s="68"/>
      <c r="E167" s="10"/>
      <c r="F167" s="10"/>
      <c r="G167" s="68"/>
      <c r="H167" s="70"/>
      <c r="I167" s="70"/>
      <c r="J167" s="68"/>
      <c r="K167" s="68"/>
    </row>
    <row r="168" spans="1:11" s="3" customFormat="1" x14ac:dyDescent="0.3">
      <c r="A168" s="67"/>
      <c r="B168" s="67"/>
      <c r="C168" s="68"/>
      <c r="D168" s="68"/>
      <c r="E168" s="10"/>
      <c r="F168" s="10"/>
      <c r="G168" s="68"/>
      <c r="H168" s="70"/>
      <c r="I168" s="70"/>
      <c r="J168" s="68"/>
      <c r="K168" s="68"/>
    </row>
    <row r="169" spans="1:11" s="3" customFormat="1" x14ac:dyDescent="0.3">
      <c r="A169" s="67"/>
      <c r="B169" s="67"/>
      <c r="C169" s="68"/>
      <c r="D169" s="68"/>
      <c r="E169" s="10"/>
      <c r="F169" s="10"/>
      <c r="G169" s="68"/>
      <c r="H169" s="70"/>
      <c r="I169" s="70"/>
      <c r="J169" s="68"/>
      <c r="K169" s="68"/>
    </row>
    <row r="170" spans="1:11" s="3" customFormat="1" x14ac:dyDescent="0.3">
      <c r="A170" s="67"/>
      <c r="B170" s="67"/>
      <c r="C170" s="68"/>
      <c r="D170" s="68"/>
      <c r="E170" s="10"/>
      <c r="F170" s="10"/>
      <c r="G170" s="68"/>
      <c r="H170" s="70"/>
      <c r="I170" s="70"/>
      <c r="J170" s="68"/>
      <c r="K170" s="68"/>
    </row>
    <row r="171" spans="1:11" s="3" customFormat="1" x14ac:dyDescent="0.3">
      <c r="A171" s="67"/>
      <c r="B171" s="67"/>
      <c r="C171" s="68"/>
      <c r="D171" s="68"/>
      <c r="E171" s="10"/>
      <c r="F171" s="10"/>
      <c r="G171" s="68"/>
      <c r="H171" s="70"/>
      <c r="I171" s="70"/>
      <c r="J171" s="68"/>
      <c r="K171" s="68"/>
    </row>
    <row r="172" spans="1:11" s="3" customFormat="1" x14ac:dyDescent="0.3">
      <c r="A172" s="67"/>
      <c r="B172" s="67"/>
      <c r="C172" s="68"/>
      <c r="D172" s="68"/>
      <c r="E172" s="10"/>
      <c r="F172" s="10"/>
      <c r="G172" s="68"/>
      <c r="H172" s="70"/>
      <c r="I172" s="70"/>
      <c r="J172" s="68"/>
      <c r="K172" s="68"/>
    </row>
    <row r="173" spans="1:11" s="3" customFormat="1" x14ac:dyDescent="0.3">
      <c r="A173" s="67"/>
      <c r="B173" s="67"/>
      <c r="C173" s="68"/>
      <c r="D173" s="68"/>
      <c r="E173" s="10"/>
      <c r="F173" s="10"/>
      <c r="G173" s="68"/>
      <c r="H173" s="70"/>
      <c r="I173" s="70"/>
      <c r="J173" s="68"/>
      <c r="K173" s="68"/>
    </row>
    <row r="174" spans="1:11" s="3" customFormat="1" x14ac:dyDescent="0.3">
      <c r="A174" s="67"/>
      <c r="B174" s="67"/>
      <c r="C174" s="68"/>
      <c r="D174" s="68"/>
      <c r="E174" s="10"/>
      <c r="F174" s="10"/>
      <c r="G174" s="68"/>
      <c r="H174" s="70"/>
      <c r="I174" s="70"/>
      <c r="J174" s="10"/>
      <c r="K174" s="10"/>
    </row>
    <row r="175" spans="1:11" s="3" customFormat="1" x14ac:dyDescent="0.3">
      <c r="A175" s="67"/>
      <c r="B175" s="67"/>
      <c r="C175" s="68"/>
      <c r="D175" s="68"/>
      <c r="E175" s="10"/>
      <c r="F175" s="10"/>
      <c r="G175" s="68"/>
      <c r="H175" s="70"/>
      <c r="I175" s="70"/>
      <c r="J175" s="10"/>
      <c r="K175" s="10"/>
    </row>
    <row r="176" spans="1:11" s="3" customFormat="1" x14ac:dyDescent="0.3">
      <c r="A176" s="67"/>
      <c r="B176" s="67"/>
      <c r="C176" s="68"/>
      <c r="D176" s="68"/>
      <c r="E176" s="10"/>
      <c r="F176" s="10"/>
      <c r="G176" s="68"/>
      <c r="H176" s="70"/>
      <c r="I176" s="70"/>
      <c r="J176" s="10"/>
      <c r="K176" s="10"/>
    </row>
    <row r="177" spans="1:11" s="3" customFormat="1" x14ac:dyDescent="0.3">
      <c r="A177" s="67"/>
      <c r="B177" s="67"/>
      <c r="C177" s="68"/>
      <c r="D177" s="68"/>
      <c r="E177" s="10"/>
      <c r="F177" s="10"/>
      <c r="G177" s="68"/>
      <c r="H177" s="70"/>
      <c r="I177" s="70"/>
      <c r="J177" s="10"/>
      <c r="K177" s="10"/>
    </row>
    <row r="178" spans="1:11" s="3" customFormat="1" x14ac:dyDescent="0.3">
      <c r="A178" s="67"/>
      <c r="B178" s="67"/>
      <c r="C178" s="68"/>
      <c r="D178" s="68"/>
      <c r="E178" s="10"/>
      <c r="F178" s="10"/>
      <c r="G178" s="68"/>
      <c r="H178" s="70"/>
      <c r="I178" s="70"/>
      <c r="J178" s="10"/>
      <c r="K178" s="10"/>
    </row>
    <row r="179" spans="1:11" s="3" customFormat="1" x14ac:dyDescent="0.3">
      <c r="A179" s="67"/>
      <c r="B179" s="67"/>
      <c r="C179" s="68"/>
      <c r="D179" s="68"/>
      <c r="E179" s="10"/>
      <c r="F179" s="10"/>
      <c r="G179" s="68"/>
      <c r="H179" s="70"/>
      <c r="I179" s="70"/>
      <c r="J179" s="10"/>
      <c r="K179" s="10"/>
    </row>
    <row r="180" spans="1:11" s="3" customFormat="1" x14ac:dyDescent="0.3">
      <c r="A180" s="67"/>
      <c r="B180" s="67"/>
      <c r="C180" s="68"/>
      <c r="D180" s="68"/>
      <c r="E180" s="10"/>
      <c r="F180" s="10"/>
      <c r="G180" s="68"/>
      <c r="H180" s="70"/>
      <c r="I180" s="70"/>
      <c r="J180" s="10"/>
      <c r="K180" s="10"/>
    </row>
    <row r="181" spans="1:11" s="3" customFormat="1" x14ac:dyDescent="0.3">
      <c r="A181" s="67"/>
      <c r="B181" s="67"/>
      <c r="C181" s="68"/>
      <c r="D181" s="68"/>
      <c r="E181" s="10"/>
      <c r="F181" s="10"/>
      <c r="G181" s="68"/>
      <c r="H181" s="70"/>
      <c r="I181" s="70"/>
      <c r="J181" s="10"/>
      <c r="K181" s="10"/>
    </row>
    <row r="182" spans="1:11" s="3" customFormat="1" x14ac:dyDescent="0.3">
      <c r="A182" s="67"/>
      <c r="B182" s="67"/>
      <c r="C182" s="68"/>
      <c r="D182" s="68"/>
      <c r="E182" s="10"/>
      <c r="F182" s="10"/>
      <c r="G182" s="68"/>
      <c r="H182" s="70"/>
      <c r="I182" s="70"/>
      <c r="J182" s="10"/>
      <c r="K182" s="10"/>
    </row>
    <row r="183" spans="1:11" s="3" customFormat="1" x14ac:dyDescent="0.3">
      <c r="A183" s="67"/>
      <c r="B183" s="67"/>
      <c r="C183" s="68"/>
      <c r="D183" s="68"/>
      <c r="E183" s="10"/>
      <c r="F183" s="10"/>
      <c r="G183" s="68"/>
      <c r="H183" s="70"/>
      <c r="I183" s="70"/>
      <c r="J183" s="10"/>
      <c r="K183" s="10"/>
    </row>
    <row r="184" spans="1:11" s="3" customFormat="1" x14ac:dyDescent="0.3">
      <c r="A184" s="67"/>
      <c r="B184" s="67"/>
      <c r="C184" s="68"/>
      <c r="D184" s="68"/>
      <c r="E184" s="10"/>
      <c r="F184" s="10"/>
      <c r="G184" s="68"/>
      <c r="H184" s="70"/>
      <c r="I184" s="70"/>
      <c r="J184" s="10"/>
      <c r="K184" s="10"/>
    </row>
    <row r="185" spans="1:11" s="3" customFormat="1" x14ac:dyDescent="0.3">
      <c r="A185" s="67"/>
      <c r="B185" s="67"/>
      <c r="C185" s="68"/>
      <c r="D185" s="68"/>
      <c r="E185" s="10"/>
      <c r="F185" s="10"/>
      <c r="G185" s="68"/>
      <c r="H185" s="70"/>
      <c r="I185" s="70"/>
      <c r="J185" s="10"/>
      <c r="K185" s="10"/>
    </row>
    <row r="186" spans="1:11" s="3" customFormat="1" x14ac:dyDescent="0.3">
      <c r="A186" s="67"/>
      <c r="B186" s="67"/>
      <c r="C186" s="68"/>
      <c r="D186" s="68"/>
      <c r="E186" s="10"/>
      <c r="F186" s="10"/>
      <c r="G186" s="68"/>
      <c r="H186" s="70"/>
      <c r="I186" s="70"/>
      <c r="J186" s="10"/>
      <c r="K186" s="10"/>
    </row>
    <row r="187" spans="1:11" s="3" customFormat="1" x14ac:dyDescent="0.3">
      <c r="A187" s="67"/>
      <c r="B187" s="67"/>
      <c r="C187" s="68"/>
      <c r="D187" s="68"/>
      <c r="E187" s="10"/>
      <c r="F187" s="10"/>
      <c r="G187" s="68"/>
      <c r="H187" s="70"/>
      <c r="I187" s="70"/>
      <c r="J187" s="10"/>
      <c r="K187" s="10"/>
    </row>
    <row r="188" spans="1:11" s="3" customFormat="1" x14ac:dyDescent="0.3">
      <c r="A188" s="67"/>
      <c r="B188" s="67"/>
      <c r="C188" s="68"/>
      <c r="D188" s="68"/>
      <c r="E188" s="10"/>
      <c r="F188" s="10"/>
      <c r="G188" s="68"/>
      <c r="H188" s="70"/>
      <c r="I188" s="70"/>
      <c r="J188" s="10"/>
      <c r="K188" s="10"/>
    </row>
    <row r="189" spans="1:11" s="3" customFormat="1" x14ac:dyDescent="0.3">
      <c r="A189" s="67"/>
      <c r="B189" s="67"/>
      <c r="C189" s="68"/>
      <c r="D189" s="68"/>
      <c r="E189" s="10"/>
      <c r="F189" s="10"/>
      <c r="G189" s="68"/>
      <c r="H189" s="70"/>
      <c r="I189" s="70"/>
      <c r="J189" s="10"/>
      <c r="K189" s="10"/>
    </row>
    <row r="190" spans="1:11" s="3" customFormat="1" x14ac:dyDescent="0.3">
      <c r="A190" s="67"/>
      <c r="B190" s="67"/>
      <c r="C190" s="68"/>
      <c r="D190" s="68"/>
      <c r="E190" s="10"/>
      <c r="F190" s="10"/>
      <c r="G190" s="68"/>
      <c r="H190" s="70"/>
      <c r="I190" s="70"/>
      <c r="J190" s="10"/>
      <c r="K190" s="10"/>
    </row>
    <row r="191" spans="1:11" s="3" customFormat="1" x14ac:dyDescent="0.3">
      <c r="A191" s="67"/>
      <c r="B191" s="67"/>
      <c r="C191" s="68"/>
      <c r="D191" s="68"/>
      <c r="E191" s="10"/>
      <c r="F191" s="10"/>
      <c r="G191" s="68"/>
      <c r="H191" s="70"/>
      <c r="I191" s="70"/>
      <c r="J191" s="10"/>
      <c r="K191" s="10"/>
    </row>
    <row r="192" spans="1:11" s="3" customFormat="1" x14ac:dyDescent="0.3">
      <c r="A192" s="67"/>
      <c r="B192" s="67"/>
      <c r="C192" s="68"/>
      <c r="D192" s="68"/>
      <c r="E192" s="10"/>
      <c r="F192" s="10"/>
      <c r="G192" s="68"/>
      <c r="H192" s="70"/>
      <c r="I192" s="70"/>
      <c r="J192" s="10"/>
      <c r="K192" s="10"/>
    </row>
    <row r="193" spans="1:11" s="3" customFormat="1" x14ac:dyDescent="0.3">
      <c r="A193" s="67"/>
      <c r="B193" s="67"/>
      <c r="C193" s="68"/>
      <c r="D193" s="68"/>
      <c r="E193" s="10"/>
      <c r="F193" s="10"/>
      <c r="G193" s="68"/>
      <c r="H193" s="70"/>
      <c r="I193" s="70"/>
      <c r="J193" s="10"/>
      <c r="K193" s="10"/>
    </row>
    <row r="194" spans="1:11" s="3" customFormat="1" x14ac:dyDescent="0.3">
      <c r="A194" s="67"/>
      <c r="B194" s="67"/>
      <c r="C194" s="68"/>
      <c r="D194" s="68"/>
      <c r="E194" s="10"/>
      <c r="F194" s="10"/>
      <c r="G194" s="68"/>
      <c r="H194" s="70"/>
      <c r="I194" s="70"/>
      <c r="J194" s="10"/>
      <c r="K194" s="10"/>
    </row>
    <row r="195" spans="1:11" s="3" customFormat="1" x14ac:dyDescent="0.3">
      <c r="A195" s="67"/>
      <c r="B195" s="67"/>
      <c r="C195" s="68"/>
      <c r="D195" s="68"/>
      <c r="E195" s="10"/>
      <c r="F195" s="10"/>
      <c r="G195" s="68"/>
      <c r="H195" s="70"/>
      <c r="I195" s="70"/>
      <c r="J195" s="10"/>
      <c r="K195" s="10"/>
    </row>
    <row r="196" spans="1:11" s="3" customFormat="1" x14ac:dyDescent="0.3">
      <c r="A196" s="67"/>
      <c r="B196" s="67"/>
      <c r="C196" s="68"/>
      <c r="D196" s="68"/>
      <c r="E196" s="10"/>
      <c r="F196" s="10"/>
      <c r="G196" s="68"/>
      <c r="H196" s="70"/>
      <c r="I196" s="70"/>
      <c r="J196" s="10"/>
      <c r="K196" s="10"/>
    </row>
    <row r="197" spans="1:11" s="3" customFormat="1" x14ac:dyDescent="0.3">
      <c r="A197" s="67"/>
      <c r="B197" s="67"/>
      <c r="C197" s="68"/>
      <c r="D197" s="68"/>
      <c r="E197" s="10"/>
      <c r="F197" s="10"/>
      <c r="G197" s="68"/>
      <c r="H197" s="70"/>
      <c r="I197" s="70"/>
      <c r="J197" s="10"/>
      <c r="K197" s="10"/>
    </row>
    <row r="198" spans="1:11" s="3" customFormat="1" x14ac:dyDescent="0.3">
      <c r="A198" s="67"/>
      <c r="B198" s="67"/>
      <c r="C198" s="68"/>
      <c r="D198" s="68"/>
      <c r="E198" s="10"/>
      <c r="F198" s="10"/>
      <c r="G198" s="68"/>
      <c r="H198" s="70"/>
      <c r="I198" s="70"/>
      <c r="J198" s="10"/>
      <c r="K198" s="10"/>
    </row>
    <row r="199" spans="1:11" s="3" customFormat="1" x14ac:dyDescent="0.3">
      <c r="A199" s="67"/>
      <c r="B199" s="67"/>
      <c r="C199" s="68"/>
      <c r="D199" s="68"/>
      <c r="E199" s="10"/>
      <c r="F199" s="10"/>
      <c r="G199" s="68"/>
      <c r="H199" s="70"/>
      <c r="I199" s="70"/>
      <c r="J199" s="10"/>
      <c r="K199" s="10"/>
    </row>
    <row r="200" spans="1:11" s="3" customFormat="1" x14ac:dyDescent="0.3">
      <c r="A200" s="67"/>
      <c r="B200" s="67"/>
      <c r="C200" s="68"/>
      <c r="D200" s="68"/>
      <c r="E200" s="10"/>
      <c r="F200" s="10"/>
      <c r="G200" s="68"/>
      <c r="H200" s="70"/>
      <c r="I200" s="70"/>
      <c r="J200" s="10"/>
      <c r="K200" s="10"/>
    </row>
    <row r="201" spans="1:11" s="3" customFormat="1" x14ac:dyDescent="0.3">
      <c r="A201" s="67"/>
      <c r="B201" s="67"/>
      <c r="C201" s="68"/>
      <c r="D201" s="68"/>
      <c r="E201" s="10"/>
      <c r="F201" s="10"/>
      <c r="G201" s="68"/>
      <c r="H201" s="70"/>
      <c r="I201" s="70"/>
      <c r="J201" s="10"/>
      <c r="K201" s="10"/>
    </row>
    <row r="202" spans="1:11" s="3" customFormat="1" x14ac:dyDescent="0.3">
      <c r="A202" s="67"/>
      <c r="B202" s="67"/>
      <c r="C202" s="68"/>
      <c r="D202" s="68"/>
      <c r="E202" s="10"/>
      <c r="F202" s="10"/>
      <c r="G202" s="68"/>
      <c r="H202" s="70"/>
      <c r="I202" s="70"/>
      <c r="J202" s="10"/>
      <c r="K202" s="10"/>
    </row>
  </sheetData>
  <mergeCells count="1">
    <mergeCell ref="E1:G2"/>
  </mergeCells>
  <hyperlinks>
    <hyperlink ref="E86" r:id="rId1" xr:uid="{5E55AC11-99DA-4DE9-BBD3-266BE4176DAC}"/>
    <hyperlink ref="E85" r:id="rId2" xr:uid="{AE58136E-D21C-4D2F-BB51-1D7FBEB76C63}"/>
    <hyperlink ref="E84" r:id="rId3" xr:uid="{487A1FF2-2374-44DE-8ACE-BC367215DFF0}"/>
    <hyperlink ref="E91" r:id="rId4" xr:uid="{D41C5FA2-BFE9-406A-B25E-C38DF352C7D0}"/>
    <hyperlink ref="E83" r:id="rId5" xr:uid="{8C688BB9-3EAB-4F95-B988-0B21598FE832}"/>
    <hyperlink ref="E88" r:id="rId6" xr:uid="{A0DC3712-D31D-4506-BF3C-7FFE4DB8FD87}"/>
    <hyperlink ref="E90" r:id="rId7" xr:uid="{DD4B3AE8-8878-4B3A-8F34-CC17C32B38BA}"/>
    <hyperlink ref="E89" r:id="rId8" xr:uid="{57DBC027-7E46-43EA-B005-C9D9EBCF9BED}"/>
  </hyperlinks>
  <pageMargins left="0.25" right="0.25" top="0.25" bottom="0.25" header="0.3" footer="0.3"/>
  <pageSetup scale="51" fitToHeight="0" orientation="landscape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6EF5C-D8C8-4B26-AF6D-13105435C3B5}">
  <dimension ref="A1:L202"/>
  <sheetViews>
    <sheetView workbookViewId="0">
      <selection activeCell="F1" sqref="F1:H2"/>
    </sheetView>
  </sheetViews>
  <sheetFormatPr defaultRowHeight="18.75" x14ac:dyDescent="0.3"/>
  <cols>
    <col min="1" max="1" width="11.140625" style="67" bestFit="1" customWidth="1"/>
    <col min="2" max="2" width="15.7109375" style="67" bestFit="1" customWidth="1"/>
    <col min="3" max="3" width="33.85546875" style="68" bestFit="1" customWidth="1"/>
    <col min="4" max="4" width="8.28515625" style="68" customWidth="1"/>
    <col min="5" max="5" width="12.140625" style="68" bestFit="1" customWidth="1"/>
    <col min="6" max="6" width="34.28515625" style="10" bestFit="1" customWidth="1"/>
    <col min="7" max="7" width="17.5703125" style="10" bestFit="1" customWidth="1"/>
    <col min="8" max="8" width="6" style="68" bestFit="1" customWidth="1"/>
    <col min="9" max="9" width="6.5703125" style="70" bestFit="1" customWidth="1"/>
    <col min="10" max="10" width="31" style="70" bestFit="1" customWidth="1"/>
    <col min="11" max="11" width="21.140625" style="10" bestFit="1" customWidth="1"/>
    <col min="12" max="12" width="20.85546875" style="1" bestFit="1" customWidth="1"/>
  </cols>
  <sheetData>
    <row r="1" spans="1:12" x14ac:dyDescent="0.3">
      <c r="A1" s="16"/>
      <c r="B1" s="167"/>
      <c r="C1" s="17" t="s">
        <v>19</v>
      </c>
      <c r="D1" s="18"/>
      <c r="E1" s="18"/>
      <c r="F1" s="411" t="s">
        <v>1540</v>
      </c>
      <c r="G1" s="411"/>
      <c r="H1" s="411"/>
      <c r="I1" s="100"/>
      <c r="J1" s="100"/>
      <c r="K1" s="7"/>
      <c r="L1" s="7"/>
    </row>
    <row r="2" spans="1:12" x14ac:dyDescent="0.3">
      <c r="A2" s="23"/>
      <c r="B2" s="166"/>
      <c r="C2" s="24"/>
      <c r="D2" s="24"/>
      <c r="E2" s="24"/>
      <c r="F2" s="412"/>
      <c r="G2" s="412"/>
      <c r="H2" s="412"/>
      <c r="I2" s="101"/>
      <c r="J2" s="101"/>
      <c r="K2" s="7"/>
      <c r="L2" s="7"/>
    </row>
    <row r="3" spans="1:12" ht="47.25" x14ac:dyDescent="0.2">
      <c r="A3" s="73" t="s">
        <v>11</v>
      </c>
      <c r="B3" s="74" t="s">
        <v>850</v>
      </c>
      <c r="C3" s="73" t="s">
        <v>15</v>
      </c>
      <c r="D3" s="74" t="s">
        <v>10</v>
      </c>
      <c r="E3" s="74" t="s">
        <v>1541</v>
      </c>
      <c r="F3" s="73" t="s">
        <v>16</v>
      </c>
      <c r="G3" s="75" t="s">
        <v>66</v>
      </c>
      <c r="H3" s="73" t="s">
        <v>67</v>
      </c>
      <c r="I3" s="76" t="s">
        <v>218</v>
      </c>
      <c r="J3" s="76" t="s">
        <v>1542</v>
      </c>
      <c r="K3" s="73" t="s">
        <v>714</v>
      </c>
      <c r="L3" s="74" t="s">
        <v>1543</v>
      </c>
    </row>
    <row r="4" spans="1:12" ht="15.75" x14ac:dyDescent="0.25">
      <c r="A4" s="256" t="s">
        <v>1544</v>
      </c>
      <c r="B4" s="257" t="s">
        <v>1502</v>
      </c>
      <c r="C4" s="258" t="s">
        <v>1545</v>
      </c>
      <c r="D4" s="259">
        <v>282</v>
      </c>
      <c r="E4" s="260">
        <v>3500</v>
      </c>
      <c r="F4" s="261" t="s">
        <v>1546</v>
      </c>
      <c r="G4" s="262" t="s">
        <v>1547</v>
      </c>
      <c r="H4" s="263" t="s">
        <v>255</v>
      </c>
      <c r="I4" s="263">
        <v>20785</v>
      </c>
      <c r="J4" s="264" t="s">
        <v>1548</v>
      </c>
      <c r="K4" s="264" t="s">
        <v>1566</v>
      </c>
      <c r="L4" s="264" t="s">
        <v>1549</v>
      </c>
    </row>
    <row r="5" spans="1:12" ht="15.75" x14ac:dyDescent="0.25">
      <c r="A5" s="256" t="s">
        <v>1550</v>
      </c>
      <c r="B5" s="257" t="s">
        <v>1502</v>
      </c>
      <c r="C5" s="258" t="s">
        <v>1551</v>
      </c>
      <c r="D5" s="259">
        <v>580</v>
      </c>
      <c r="E5" s="260">
        <v>26059</v>
      </c>
      <c r="F5" s="261" t="s">
        <v>1552</v>
      </c>
      <c r="G5" s="262" t="s">
        <v>348</v>
      </c>
      <c r="H5" s="263" t="s">
        <v>106</v>
      </c>
      <c r="I5" s="263">
        <v>84101</v>
      </c>
      <c r="J5" s="264" t="s">
        <v>1553</v>
      </c>
      <c r="K5" s="264" t="s">
        <v>2044</v>
      </c>
      <c r="L5" s="264" t="s">
        <v>2436</v>
      </c>
    </row>
    <row r="6" spans="1:12" ht="15.75" x14ac:dyDescent="0.25">
      <c r="A6" s="256" t="s">
        <v>1555</v>
      </c>
      <c r="B6" s="257" t="s">
        <v>1502</v>
      </c>
      <c r="C6" s="258" t="s">
        <v>1556</v>
      </c>
      <c r="D6" s="259">
        <v>0</v>
      </c>
      <c r="E6" s="260">
        <v>0</v>
      </c>
      <c r="F6" s="261" t="s">
        <v>1552</v>
      </c>
      <c r="G6" s="262" t="s">
        <v>348</v>
      </c>
      <c r="H6" s="263" t="s">
        <v>106</v>
      </c>
      <c r="I6" s="263">
        <v>84101</v>
      </c>
      <c r="J6" s="264" t="s">
        <v>1553</v>
      </c>
      <c r="K6" s="264" t="s">
        <v>2044</v>
      </c>
      <c r="L6" s="264" t="s">
        <v>2436</v>
      </c>
    </row>
    <row r="7" spans="1:12" ht="15.75" x14ac:dyDescent="0.25">
      <c r="A7" s="256" t="s">
        <v>1557</v>
      </c>
      <c r="B7" s="257" t="s">
        <v>1502</v>
      </c>
      <c r="C7" s="258" t="s">
        <v>1558</v>
      </c>
      <c r="D7" s="259">
        <v>0</v>
      </c>
      <c r="E7" s="260">
        <v>160902</v>
      </c>
      <c r="F7" s="261" t="s">
        <v>1552</v>
      </c>
      <c r="G7" s="262" t="s">
        <v>348</v>
      </c>
      <c r="H7" s="263" t="s">
        <v>106</v>
      </c>
      <c r="I7" s="263">
        <v>84101</v>
      </c>
      <c r="J7" s="264" t="s">
        <v>1553</v>
      </c>
      <c r="K7" s="264" t="s">
        <v>2044</v>
      </c>
      <c r="L7" s="264" t="s">
        <v>2436</v>
      </c>
    </row>
    <row r="8" spans="1:12" ht="15.75" x14ac:dyDescent="0.25">
      <c r="A8" s="256" t="s">
        <v>1559</v>
      </c>
      <c r="B8" s="257" t="s">
        <v>1502</v>
      </c>
      <c r="C8" s="258" t="s">
        <v>1500</v>
      </c>
      <c r="D8" s="259">
        <v>474</v>
      </c>
      <c r="E8" s="260">
        <v>82830</v>
      </c>
      <c r="F8" s="261" t="s">
        <v>1560</v>
      </c>
      <c r="G8" s="262" t="s">
        <v>1503</v>
      </c>
      <c r="H8" s="263" t="s">
        <v>108</v>
      </c>
      <c r="I8" s="263">
        <v>94541</v>
      </c>
      <c r="J8" s="264" t="s">
        <v>1561</v>
      </c>
      <c r="K8" s="264" t="s">
        <v>1580</v>
      </c>
      <c r="L8" s="264" t="s">
        <v>1554</v>
      </c>
    </row>
    <row r="9" spans="1:12" ht="15.75" x14ac:dyDescent="0.25">
      <c r="A9" s="256" t="s">
        <v>1562</v>
      </c>
      <c r="B9" s="257" t="s">
        <v>1502</v>
      </c>
      <c r="C9" s="258" t="s">
        <v>1563</v>
      </c>
      <c r="D9" s="259">
        <v>319</v>
      </c>
      <c r="E9" s="260">
        <v>2000</v>
      </c>
      <c r="F9" s="261" t="s">
        <v>1564</v>
      </c>
      <c r="G9" s="262" t="s">
        <v>234</v>
      </c>
      <c r="H9" s="263" t="s">
        <v>100</v>
      </c>
      <c r="I9" s="263">
        <v>30315</v>
      </c>
      <c r="J9" s="264" t="s">
        <v>1565</v>
      </c>
      <c r="K9" s="264" t="s">
        <v>1566</v>
      </c>
      <c r="L9" s="264" t="s">
        <v>1549</v>
      </c>
    </row>
    <row r="10" spans="1:12" ht="15.75" x14ac:dyDescent="0.25">
      <c r="A10" s="256" t="s">
        <v>1567</v>
      </c>
      <c r="B10" s="257" t="s">
        <v>1502</v>
      </c>
      <c r="C10" s="258" t="s">
        <v>1568</v>
      </c>
      <c r="D10" s="259">
        <v>315</v>
      </c>
      <c r="E10" s="260">
        <v>24447</v>
      </c>
      <c r="F10" s="261" t="s">
        <v>1569</v>
      </c>
      <c r="G10" s="262" t="s">
        <v>1570</v>
      </c>
      <c r="H10" s="263" t="s">
        <v>116</v>
      </c>
      <c r="I10" s="263">
        <v>11433</v>
      </c>
      <c r="J10" s="264" t="s">
        <v>1571</v>
      </c>
      <c r="K10" s="264" t="s">
        <v>1566</v>
      </c>
      <c r="L10" s="264" t="s">
        <v>2437</v>
      </c>
    </row>
    <row r="11" spans="1:12" ht="15.75" x14ac:dyDescent="0.25">
      <c r="A11" s="256" t="s">
        <v>1572</v>
      </c>
      <c r="B11" s="257" t="s">
        <v>1502</v>
      </c>
      <c r="C11" s="258" t="s">
        <v>2386</v>
      </c>
      <c r="D11" s="259">
        <v>69</v>
      </c>
      <c r="E11" s="260">
        <v>14600</v>
      </c>
      <c r="F11" s="261" t="s">
        <v>1573</v>
      </c>
      <c r="G11" s="262" t="s">
        <v>78</v>
      </c>
      <c r="H11" s="263" t="s">
        <v>108</v>
      </c>
      <c r="I11" s="263">
        <v>90012</v>
      </c>
      <c r="J11" s="264" t="s">
        <v>1574</v>
      </c>
      <c r="K11" s="264" t="s">
        <v>1580</v>
      </c>
      <c r="L11" s="264" t="s">
        <v>1575</v>
      </c>
    </row>
    <row r="12" spans="1:12" ht="15.75" x14ac:dyDescent="0.25">
      <c r="A12" s="256" t="s">
        <v>1576</v>
      </c>
      <c r="B12" s="257" t="s">
        <v>1502</v>
      </c>
      <c r="C12" s="258" t="s">
        <v>1577</v>
      </c>
      <c r="D12" s="259">
        <v>408</v>
      </c>
      <c r="E12" s="260">
        <v>0</v>
      </c>
      <c r="F12" s="261" t="s">
        <v>1578</v>
      </c>
      <c r="G12" s="262" t="s">
        <v>544</v>
      </c>
      <c r="H12" s="263" t="s">
        <v>108</v>
      </c>
      <c r="I12" s="263">
        <v>95818</v>
      </c>
      <c r="J12" s="264" t="s">
        <v>1579</v>
      </c>
      <c r="K12" s="264" t="s">
        <v>1580</v>
      </c>
      <c r="L12" s="264" t="s">
        <v>1554</v>
      </c>
    </row>
    <row r="13" spans="1:12" ht="15.75" x14ac:dyDescent="0.25">
      <c r="A13" s="256" t="s">
        <v>1581</v>
      </c>
      <c r="B13" s="257" t="s">
        <v>1502</v>
      </c>
      <c r="C13" s="258" t="s">
        <v>1582</v>
      </c>
      <c r="D13" s="259">
        <v>252</v>
      </c>
      <c r="E13" s="260">
        <v>0</v>
      </c>
      <c r="F13" s="261" t="s">
        <v>1578</v>
      </c>
      <c r="G13" s="262" t="s">
        <v>544</v>
      </c>
      <c r="H13" s="263" t="s">
        <v>108</v>
      </c>
      <c r="I13" s="263">
        <v>95818</v>
      </c>
      <c r="J13" s="264" t="s">
        <v>1579</v>
      </c>
      <c r="K13" s="264" t="s">
        <v>1580</v>
      </c>
      <c r="L13" s="264" t="s">
        <v>1575</v>
      </c>
    </row>
    <row r="14" spans="1:12" ht="15.75" x14ac:dyDescent="0.25">
      <c r="A14" s="256" t="s">
        <v>1583</v>
      </c>
      <c r="B14" s="257" t="s">
        <v>1502</v>
      </c>
      <c r="C14" s="258" t="s">
        <v>1584</v>
      </c>
      <c r="D14" s="259">
        <v>239</v>
      </c>
      <c r="E14" s="260">
        <v>6266</v>
      </c>
      <c r="F14" s="261" t="s">
        <v>1585</v>
      </c>
      <c r="G14" s="262" t="s">
        <v>365</v>
      </c>
      <c r="H14" s="263" t="s">
        <v>225</v>
      </c>
      <c r="I14" s="263">
        <v>97209</v>
      </c>
      <c r="J14" s="264" t="s">
        <v>1586</v>
      </c>
      <c r="K14" s="264" t="s">
        <v>1580</v>
      </c>
      <c r="L14" s="264" t="s">
        <v>1554</v>
      </c>
    </row>
    <row r="15" spans="1:12" ht="15.75" x14ac:dyDescent="0.25">
      <c r="A15" s="185" t="s">
        <v>1587</v>
      </c>
      <c r="B15" s="186" t="s">
        <v>1100</v>
      </c>
      <c r="C15" s="143" t="s">
        <v>1588</v>
      </c>
      <c r="D15" s="265">
        <v>220</v>
      </c>
      <c r="E15" s="266">
        <v>0</v>
      </c>
      <c r="F15" s="141" t="s">
        <v>1589</v>
      </c>
      <c r="G15" s="187" t="s">
        <v>1098</v>
      </c>
      <c r="H15" s="63" t="s">
        <v>103</v>
      </c>
      <c r="I15" s="63">
        <v>85257</v>
      </c>
      <c r="J15" s="124" t="s">
        <v>1590</v>
      </c>
      <c r="K15" s="124" t="s">
        <v>2044</v>
      </c>
      <c r="L15" s="124" t="s">
        <v>2436</v>
      </c>
    </row>
    <row r="16" spans="1:12" ht="15.75" x14ac:dyDescent="0.25">
      <c r="A16" s="185" t="s">
        <v>1591</v>
      </c>
      <c r="B16" s="186" t="s">
        <v>1100</v>
      </c>
      <c r="C16" s="143" t="s">
        <v>1592</v>
      </c>
      <c r="D16" s="265">
        <v>515</v>
      </c>
      <c r="E16" s="266">
        <v>1151</v>
      </c>
      <c r="F16" s="141" t="s">
        <v>1589</v>
      </c>
      <c r="G16" s="187" t="s">
        <v>1098</v>
      </c>
      <c r="H16" s="63" t="s">
        <v>103</v>
      </c>
      <c r="I16" s="63">
        <v>85257</v>
      </c>
      <c r="J16" s="124" t="s">
        <v>1590</v>
      </c>
      <c r="K16" s="124" t="s">
        <v>2044</v>
      </c>
      <c r="L16" s="124" t="s">
        <v>2436</v>
      </c>
    </row>
    <row r="17" spans="1:12" ht="15.75" x14ac:dyDescent="0.25">
      <c r="A17" s="185" t="s">
        <v>1593</v>
      </c>
      <c r="B17" s="186" t="s">
        <v>1100</v>
      </c>
      <c r="C17" s="143" t="s">
        <v>1594</v>
      </c>
      <c r="D17" s="265">
        <v>0</v>
      </c>
      <c r="E17" s="266">
        <v>249976</v>
      </c>
      <c r="F17" s="141" t="s">
        <v>1589</v>
      </c>
      <c r="G17" s="187" t="s">
        <v>1098</v>
      </c>
      <c r="H17" s="63" t="s">
        <v>103</v>
      </c>
      <c r="I17" s="63">
        <v>85257</v>
      </c>
      <c r="J17" s="124" t="s">
        <v>1595</v>
      </c>
      <c r="K17" s="124" t="s">
        <v>2044</v>
      </c>
      <c r="L17" s="124" t="s">
        <v>2436</v>
      </c>
    </row>
    <row r="18" spans="1:12" ht="15.75" x14ac:dyDescent="0.25">
      <c r="A18" s="185" t="s">
        <v>1596</v>
      </c>
      <c r="B18" s="186" t="s">
        <v>1100</v>
      </c>
      <c r="C18" s="143" t="s">
        <v>1597</v>
      </c>
      <c r="D18" s="265">
        <v>189</v>
      </c>
      <c r="E18" s="266">
        <v>10000</v>
      </c>
      <c r="F18" s="141" t="s">
        <v>1598</v>
      </c>
      <c r="G18" s="187" t="s">
        <v>1599</v>
      </c>
      <c r="H18" s="63" t="s">
        <v>108</v>
      </c>
      <c r="I18" s="63">
        <v>90802</v>
      </c>
      <c r="J18" s="124" t="s">
        <v>1600</v>
      </c>
      <c r="K18" s="124" t="s">
        <v>1580</v>
      </c>
      <c r="L18" s="124" t="s">
        <v>1575</v>
      </c>
    </row>
    <row r="19" spans="1:12" ht="15.75" x14ac:dyDescent="0.25">
      <c r="A19" s="185" t="s">
        <v>1601</v>
      </c>
      <c r="B19" s="186" t="s">
        <v>1100</v>
      </c>
      <c r="C19" s="143" t="s">
        <v>1602</v>
      </c>
      <c r="D19" s="265">
        <v>268</v>
      </c>
      <c r="E19" s="266">
        <v>11852</v>
      </c>
      <c r="F19" s="141" t="s">
        <v>1603</v>
      </c>
      <c r="G19" s="187" t="s">
        <v>1604</v>
      </c>
      <c r="H19" s="63" t="s">
        <v>272</v>
      </c>
      <c r="I19" s="63">
        <v>98122</v>
      </c>
      <c r="J19" s="124" t="s">
        <v>1605</v>
      </c>
      <c r="K19" s="124" t="s">
        <v>1580</v>
      </c>
      <c r="L19" s="124" t="s">
        <v>2436</v>
      </c>
    </row>
    <row r="20" spans="1:12" ht="15.75" x14ac:dyDescent="0.25">
      <c r="A20" s="185" t="s">
        <v>1607</v>
      </c>
      <c r="B20" s="186" t="s">
        <v>1100</v>
      </c>
      <c r="C20" s="143" t="s">
        <v>1608</v>
      </c>
      <c r="D20" s="265">
        <v>323</v>
      </c>
      <c r="E20" s="266">
        <v>57867</v>
      </c>
      <c r="F20" s="141" t="s">
        <v>1609</v>
      </c>
      <c r="G20" s="187" t="s">
        <v>85</v>
      </c>
      <c r="H20" s="63" t="s">
        <v>113</v>
      </c>
      <c r="I20" s="63">
        <v>20012</v>
      </c>
      <c r="J20" s="124" t="s">
        <v>1610</v>
      </c>
      <c r="K20" s="124" t="s">
        <v>1566</v>
      </c>
      <c r="L20" s="124" t="s">
        <v>1549</v>
      </c>
    </row>
    <row r="21" spans="1:12" ht="15.75" x14ac:dyDescent="0.25">
      <c r="A21" s="185" t="s">
        <v>1611</v>
      </c>
      <c r="B21" s="186" t="s">
        <v>1100</v>
      </c>
      <c r="C21" s="143" t="s">
        <v>1612</v>
      </c>
      <c r="D21" s="265">
        <v>292</v>
      </c>
      <c r="E21" s="266">
        <v>22262</v>
      </c>
      <c r="F21" s="141" t="s">
        <v>1613</v>
      </c>
      <c r="G21" s="187" t="s">
        <v>234</v>
      </c>
      <c r="H21" s="63" t="s">
        <v>100</v>
      </c>
      <c r="I21" s="63">
        <v>30318</v>
      </c>
      <c r="J21" s="124" t="s">
        <v>1586</v>
      </c>
      <c r="K21" s="124" t="s">
        <v>1566</v>
      </c>
      <c r="L21" s="124" t="s">
        <v>1549</v>
      </c>
    </row>
    <row r="22" spans="1:12" ht="15.75" x14ac:dyDescent="0.25">
      <c r="A22" s="185" t="s">
        <v>1614</v>
      </c>
      <c r="B22" s="186" t="s">
        <v>1100</v>
      </c>
      <c r="C22" s="143" t="s">
        <v>1615</v>
      </c>
      <c r="D22" s="265">
        <v>0</v>
      </c>
      <c r="E22" s="266">
        <v>304748</v>
      </c>
      <c r="F22" s="141" t="s">
        <v>1613</v>
      </c>
      <c r="G22" s="187" t="s">
        <v>234</v>
      </c>
      <c r="H22" s="63" t="s">
        <v>100</v>
      </c>
      <c r="I22" s="63">
        <v>30318</v>
      </c>
      <c r="J22" s="124" t="s">
        <v>1586</v>
      </c>
      <c r="K22" s="124" t="s">
        <v>1566</v>
      </c>
      <c r="L22" s="124" t="s">
        <v>1549</v>
      </c>
    </row>
    <row r="23" spans="1:12" ht="15.75" x14ac:dyDescent="0.25">
      <c r="A23" s="185" t="s">
        <v>1614</v>
      </c>
      <c r="B23" s="186" t="s">
        <v>1100</v>
      </c>
      <c r="C23" s="143" t="s">
        <v>1616</v>
      </c>
      <c r="D23" s="265">
        <v>0</v>
      </c>
      <c r="E23" s="266">
        <v>38980</v>
      </c>
      <c r="F23" s="141" t="s">
        <v>1613</v>
      </c>
      <c r="G23" s="187" t="s">
        <v>234</v>
      </c>
      <c r="H23" s="63" t="s">
        <v>100</v>
      </c>
      <c r="I23" s="63">
        <v>30318</v>
      </c>
      <c r="J23" s="124" t="s">
        <v>1586</v>
      </c>
      <c r="K23" s="124" t="s">
        <v>1566</v>
      </c>
      <c r="L23" s="124" t="s">
        <v>1549</v>
      </c>
    </row>
    <row r="24" spans="1:12" ht="15.75" x14ac:dyDescent="0.25">
      <c r="A24" s="267" t="s">
        <v>1617</v>
      </c>
      <c r="B24" s="268" t="s">
        <v>1618</v>
      </c>
      <c r="C24" s="269" t="s">
        <v>1619</v>
      </c>
      <c r="D24" s="270">
        <v>178</v>
      </c>
      <c r="E24" s="271">
        <v>0</v>
      </c>
      <c r="F24" s="272" t="s">
        <v>1620</v>
      </c>
      <c r="G24" s="273" t="s">
        <v>366</v>
      </c>
      <c r="H24" s="274" t="s">
        <v>272</v>
      </c>
      <c r="I24" s="274">
        <v>98660</v>
      </c>
      <c r="J24" s="275" t="s">
        <v>1600</v>
      </c>
      <c r="K24" s="275" t="s">
        <v>1580</v>
      </c>
      <c r="L24" s="275" t="s">
        <v>1621</v>
      </c>
    </row>
    <row r="25" spans="1:12" ht="15.75" x14ac:dyDescent="0.25">
      <c r="A25" s="267" t="s">
        <v>1622</v>
      </c>
      <c r="B25" s="268" t="s">
        <v>1618</v>
      </c>
      <c r="C25" s="269" t="s">
        <v>1623</v>
      </c>
      <c r="D25" s="270">
        <v>340</v>
      </c>
      <c r="E25" s="271">
        <v>0</v>
      </c>
      <c r="F25" s="272" t="s">
        <v>1624</v>
      </c>
      <c r="G25" s="273" t="s">
        <v>70</v>
      </c>
      <c r="H25" s="274" t="s">
        <v>102</v>
      </c>
      <c r="I25" s="274">
        <v>75203</v>
      </c>
      <c r="J25" s="275" t="s">
        <v>1625</v>
      </c>
      <c r="K25" s="275" t="s">
        <v>2045</v>
      </c>
      <c r="L25" s="275" t="s">
        <v>1705</v>
      </c>
    </row>
    <row r="26" spans="1:12" ht="15.75" x14ac:dyDescent="0.25">
      <c r="A26" s="267" t="s">
        <v>1627</v>
      </c>
      <c r="B26" s="268" t="s">
        <v>1618</v>
      </c>
      <c r="C26" s="269" t="s">
        <v>1628</v>
      </c>
      <c r="D26" s="270">
        <v>289</v>
      </c>
      <c r="E26" s="271">
        <v>0</v>
      </c>
      <c r="F26" s="272" t="s">
        <v>1629</v>
      </c>
      <c r="G26" s="273" t="s">
        <v>70</v>
      </c>
      <c r="H26" s="274" t="s">
        <v>102</v>
      </c>
      <c r="I26" s="274">
        <v>75203</v>
      </c>
      <c r="J26" s="275" t="s">
        <v>1590</v>
      </c>
      <c r="K26" s="275" t="s">
        <v>2045</v>
      </c>
      <c r="L26" s="275" t="s">
        <v>2436</v>
      </c>
    </row>
    <row r="27" spans="1:12" ht="15.75" x14ac:dyDescent="0.25">
      <c r="A27" s="267" t="s">
        <v>1630</v>
      </c>
      <c r="B27" s="268" t="s">
        <v>1618</v>
      </c>
      <c r="C27" s="269" t="s">
        <v>1631</v>
      </c>
      <c r="D27" s="270">
        <v>209</v>
      </c>
      <c r="E27" s="271">
        <v>4000</v>
      </c>
      <c r="F27" s="272" t="s">
        <v>1632</v>
      </c>
      <c r="G27" s="273" t="s">
        <v>1633</v>
      </c>
      <c r="H27" s="274" t="s">
        <v>117</v>
      </c>
      <c r="I27" s="276" t="s">
        <v>1634</v>
      </c>
      <c r="J27" s="275" t="s">
        <v>1635</v>
      </c>
      <c r="K27" s="275" t="s">
        <v>1566</v>
      </c>
      <c r="L27" s="275" t="s">
        <v>1549</v>
      </c>
    </row>
    <row r="28" spans="1:12" ht="15.75" x14ac:dyDescent="0.25">
      <c r="A28" s="267" t="s">
        <v>1636</v>
      </c>
      <c r="B28" s="268" t="s">
        <v>1618</v>
      </c>
      <c r="C28" s="269" t="s">
        <v>1637</v>
      </c>
      <c r="D28" s="270">
        <v>483</v>
      </c>
      <c r="E28" s="271">
        <v>0</v>
      </c>
      <c r="F28" s="272" t="s">
        <v>1638</v>
      </c>
      <c r="G28" s="273" t="s">
        <v>1639</v>
      </c>
      <c r="H28" s="274" t="s">
        <v>102</v>
      </c>
      <c r="I28" s="274">
        <v>78653</v>
      </c>
      <c r="J28" s="275" t="s">
        <v>1640</v>
      </c>
      <c r="K28" s="275" t="s">
        <v>2045</v>
      </c>
      <c r="L28" s="275" t="s">
        <v>2436</v>
      </c>
    </row>
    <row r="29" spans="1:12" ht="15.75" x14ac:dyDescent="0.25">
      <c r="A29" s="267" t="s">
        <v>1641</v>
      </c>
      <c r="B29" s="268" t="s">
        <v>1618</v>
      </c>
      <c r="C29" s="269" t="s">
        <v>2000</v>
      </c>
      <c r="D29" s="270">
        <v>370</v>
      </c>
      <c r="E29" s="271">
        <v>0</v>
      </c>
      <c r="F29" s="272" t="s">
        <v>1642</v>
      </c>
      <c r="G29" s="273" t="s">
        <v>78</v>
      </c>
      <c r="H29" s="274" t="s">
        <v>108</v>
      </c>
      <c r="I29" s="274">
        <v>90065</v>
      </c>
      <c r="J29" s="275" t="s">
        <v>1565</v>
      </c>
      <c r="K29" s="275" t="s">
        <v>1580</v>
      </c>
      <c r="L29" s="275" t="s">
        <v>1575</v>
      </c>
    </row>
    <row r="30" spans="1:12" ht="15.75" x14ac:dyDescent="0.25">
      <c r="A30" s="267" t="s">
        <v>1643</v>
      </c>
      <c r="B30" s="268" t="s">
        <v>1618</v>
      </c>
      <c r="C30" s="269" t="s">
        <v>1644</v>
      </c>
      <c r="D30" s="270">
        <v>372</v>
      </c>
      <c r="E30" s="271">
        <v>0</v>
      </c>
      <c r="F30" s="272" t="s">
        <v>1645</v>
      </c>
      <c r="G30" s="273" t="s">
        <v>544</v>
      </c>
      <c r="H30" s="274" t="s">
        <v>108</v>
      </c>
      <c r="I30" s="277" t="s">
        <v>1646</v>
      </c>
      <c r="J30" s="275" t="s">
        <v>1579</v>
      </c>
      <c r="K30" s="275" t="s">
        <v>1580</v>
      </c>
      <c r="L30" s="275" t="s">
        <v>1575</v>
      </c>
    </row>
    <row r="31" spans="1:12" ht="15.75" x14ac:dyDescent="0.25">
      <c r="A31" s="267" t="s">
        <v>1647</v>
      </c>
      <c r="B31" s="268" t="s">
        <v>1618</v>
      </c>
      <c r="C31" s="269" t="s">
        <v>1648</v>
      </c>
      <c r="D31" s="270">
        <v>266</v>
      </c>
      <c r="E31" s="271">
        <v>3275</v>
      </c>
      <c r="F31" s="272" t="s">
        <v>1649</v>
      </c>
      <c r="G31" s="273" t="s">
        <v>1650</v>
      </c>
      <c r="H31" s="274" t="s">
        <v>686</v>
      </c>
      <c r="I31" s="274">
        <v>55421</v>
      </c>
      <c r="J31" s="275" t="s">
        <v>1651</v>
      </c>
      <c r="K31" s="275" t="s">
        <v>2045</v>
      </c>
      <c r="L31" s="275" t="s">
        <v>1554</v>
      </c>
    </row>
    <row r="32" spans="1:12" ht="15.75" x14ac:dyDescent="0.25">
      <c r="A32" s="267" t="s">
        <v>1652</v>
      </c>
      <c r="B32" s="268" t="s">
        <v>1618</v>
      </c>
      <c r="C32" s="269" t="s">
        <v>2046</v>
      </c>
      <c r="D32" s="270">
        <v>370</v>
      </c>
      <c r="E32" s="271">
        <v>14000</v>
      </c>
      <c r="F32" s="272" t="s">
        <v>1653</v>
      </c>
      <c r="G32" s="273" t="s">
        <v>1654</v>
      </c>
      <c r="H32" s="274" t="s">
        <v>104</v>
      </c>
      <c r="I32" s="276" t="s">
        <v>1655</v>
      </c>
      <c r="J32" s="275" t="s">
        <v>1656</v>
      </c>
      <c r="K32" s="275" t="s">
        <v>1566</v>
      </c>
      <c r="L32" s="275" t="s">
        <v>1549</v>
      </c>
    </row>
    <row r="33" spans="1:12" ht="15.75" x14ac:dyDescent="0.25">
      <c r="A33" s="267" t="s">
        <v>1657</v>
      </c>
      <c r="B33" s="268" t="s">
        <v>1618</v>
      </c>
      <c r="C33" s="269" t="s">
        <v>1658</v>
      </c>
      <c r="D33" s="270">
        <v>269</v>
      </c>
      <c r="E33" s="271">
        <v>0</v>
      </c>
      <c r="F33" s="272" t="s">
        <v>1659</v>
      </c>
      <c r="G33" s="273" t="s">
        <v>1660</v>
      </c>
      <c r="H33" s="274" t="s">
        <v>100</v>
      </c>
      <c r="I33" s="274">
        <v>30263</v>
      </c>
      <c r="J33" s="275" t="s">
        <v>1661</v>
      </c>
      <c r="K33" s="275" t="s">
        <v>1566</v>
      </c>
      <c r="L33" s="275" t="s">
        <v>1549</v>
      </c>
    </row>
    <row r="34" spans="1:12" ht="15.75" x14ac:dyDescent="0.25">
      <c r="A34" s="267" t="s">
        <v>1662</v>
      </c>
      <c r="B34" s="268" t="s">
        <v>1618</v>
      </c>
      <c r="C34" s="269" t="s">
        <v>1663</v>
      </c>
      <c r="D34" s="270">
        <v>224</v>
      </c>
      <c r="E34" s="271">
        <v>5455</v>
      </c>
      <c r="F34" s="272" t="s">
        <v>1664</v>
      </c>
      <c r="G34" s="273" t="s">
        <v>528</v>
      </c>
      <c r="H34" s="274" t="s">
        <v>110</v>
      </c>
      <c r="I34" s="274">
        <v>33136</v>
      </c>
      <c r="J34" s="275" t="s">
        <v>1665</v>
      </c>
      <c r="K34" s="275" t="s">
        <v>2045</v>
      </c>
      <c r="L34" s="275" t="s">
        <v>1549</v>
      </c>
    </row>
    <row r="35" spans="1:12" ht="15.75" x14ac:dyDescent="0.25">
      <c r="A35" s="267" t="s">
        <v>1666</v>
      </c>
      <c r="B35" s="268" t="s">
        <v>1618</v>
      </c>
      <c r="C35" s="269" t="s">
        <v>1667</v>
      </c>
      <c r="D35" s="270">
        <v>248</v>
      </c>
      <c r="E35" s="271">
        <v>21682</v>
      </c>
      <c r="F35" s="272" t="s">
        <v>1609</v>
      </c>
      <c r="G35" s="273" t="s">
        <v>85</v>
      </c>
      <c r="H35" s="274" t="s">
        <v>113</v>
      </c>
      <c r="I35" s="274">
        <v>20012</v>
      </c>
      <c r="J35" s="275" t="s">
        <v>1610</v>
      </c>
      <c r="K35" s="275" t="s">
        <v>1566</v>
      </c>
      <c r="L35" s="275" t="s">
        <v>1549</v>
      </c>
    </row>
    <row r="36" spans="1:12" ht="15.75" x14ac:dyDescent="0.25">
      <c r="A36" s="267" t="s">
        <v>1668</v>
      </c>
      <c r="B36" s="268" t="s">
        <v>1618</v>
      </c>
      <c r="C36" s="269" t="s">
        <v>1669</v>
      </c>
      <c r="D36" s="270">
        <v>383</v>
      </c>
      <c r="E36" s="271">
        <v>28734</v>
      </c>
      <c r="F36" s="272" t="s">
        <v>1670</v>
      </c>
      <c r="G36" s="273" t="s">
        <v>159</v>
      </c>
      <c r="H36" s="274" t="s">
        <v>109</v>
      </c>
      <c r="I36" s="274">
        <v>28206</v>
      </c>
      <c r="J36" s="275" t="s">
        <v>1671</v>
      </c>
      <c r="K36" s="275" t="s">
        <v>2045</v>
      </c>
      <c r="L36" s="275" t="s">
        <v>1799</v>
      </c>
    </row>
    <row r="37" spans="1:12" ht="15.75" x14ac:dyDescent="0.25">
      <c r="A37" s="267" t="s">
        <v>1672</v>
      </c>
      <c r="B37" s="268" t="s">
        <v>1618</v>
      </c>
      <c r="C37" s="269" t="s">
        <v>1673</v>
      </c>
      <c r="D37" s="270">
        <v>413</v>
      </c>
      <c r="E37" s="271">
        <v>3670</v>
      </c>
      <c r="F37" s="272" t="s">
        <v>1674</v>
      </c>
      <c r="G37" s="273" t="s">
        <v>486</v>
      </c>
      <c r="H37" s="274" t="s">
        <v>156</v>
      </c>
      <c r="I37" s="274">
        <v>80011</v>
      </c>
      <c r="J37" s="275" t="s">
        <v>1675</v>
      </c>
      <c r="K37" s="275" t="s">
        <v>2044</v>
      </c>
      <c r="L37" s="275" t="s">
        <v>2436</v>
      </c>
    </row>
    <row r="38" spans="1:12" ht="15.75" x14ac:dyDescent="0.25">
      <c r="A38" s="267" t="s">
        <v>1676</v>
      </c>
      <c r="B38" s="268" t="s">
        <v>1618</v>
      </c>
      <c r="C38" s="269" t="s">
        <v>1677</v>
      </c>
      <c r="D38" s="270">
        <v>0</v>
      </c>
      <c r="E38" s="271">
        <v>185000</v>
      </c>
      <c r="F38" s="272" t="s">
        <v>1678</v>
      </c>
      <c r="G38" s="273" t="s">
        <v>1679</v>
      </c>
      <c r="H38" s="274" t="s">
        <v>116</v>
      </c>
      <c r="I38" s="274">
        <v>11231</v>
      </c>
      <c r="J38" s="275" t="s">
        <v>1680</v>
      </c>
      <c r="K38" s="275" t="s">
        <v>1566</v>
      </c>
      <c r="L38" s="275" t="s">
        <v>1549</v>
      </c>
    </row>
    <row r="39" spans="1:12" ht="15.75" x14ac:dyDescent="0.25">
      <c r="A39" s="267" t="s">
        <v>1681</v>
      </c>
      <c r="B39" s="268" t="s">
        <v>1618</v>
      </c>
      <c r="C39" s="269" t="s">
        <v>1682</v>
      </c>
      <c r="D39" s="270">
        <v>368</v>
      </c>
      <c r="E39" s="271">
        <v>0</v>
      </c>
      <c r="F39" s="272" t="s">
        <v>1683</v>
      </c>
      <c r="G39" s="273" t="s">
        <v>1684</v>
      </c>
      <c r="H39" s="274" t="s">
        <v>272</v>
      </c>
      <c r="I39" s="274">
        <v>98402</v>
      </c>
      <c r="J39" s="275" t="s">
        <v>1605</v>
      </c>
      <c r="K39" s="275" t="s">
        <v>1580</v>
      </c>
      <c r="L39" s="275" t="s">
        <v>2436</v>
      </c>
    </row>
    <row r="40" spans="1:12" ht="15.75" x14ac:dyDescent="0.25">
      <c r="A40" s="267" t="s">
        <v>1685</v>
      </c>
      <c r="B40" s="268" t="s">
        <v>1618</v>
      </c>
      <c r="C40" s="269" t="s">
        <v>2387</v>
      </c>
      <c r="D40" s="270">
        <v>226</v>
      </c>
      <c r="E40" s="271">
        <v>2149</v>
      </c>
      <c r="F40" s="272" t="s">
        <v>1686</v>
      </c>
      <c r="G40" s="273" t="s">
        <v>366</v>
      </c>
      <c r="H40" s="274" t="s">
        <v>272</v>
      </c>
      <c r="I40" s="274">
        <v>98660</v>
      </c>
      <c r="J40" s="275" t="s">
        <v>1687</v>
      </c>
      <c r="K40" s="275" t="s">
        <v>1580</v>
      </c>
      <c r="L40" s="275" t="s">
        <v>2436</v>
      </c>
    </row>
    <row r="41" spans="1:12" ht="15.75" x14ac:dyDescent="0.25">
      <c r="A41" s="267" t="s">
        <v>1688</v>
      </c>
      <c r="B41" s="268" t="s">
        <v>1618</v>
      </c>
      <c r="C41" s="269" t="s">
        <v>1689</v>
      </c>
      <c r="D41" s="270">
        <v>230</v>
      </c>
      <c r="E41" s="271">
        <v>14564</v>
      </c>
      <c r="F41" s="272" t="s">
        <v>1690</v>
      </c>
      <c r="G41" s="273" t="s">
        <v>85</v>
      </c>
      <c r="H41" s="274" t="s">
        <v>113</v>
      </c>
      <c r="I41" s="274">
        <v>20019</v>
      </c>
      <c r="J41" s="275" t="s">
        <v>1691</v>
      </c>
      <c r="K41" s="275" t="s">
        <v>1566</v>
      </c>
      <c r="L41" s="275" t="s">
        <v>1549</v>
      </c>
    </row>
    <row r="42" spans="1:12" ht="15.75" x14ac:dyDescent="0.25">
      <c r="A42" s="267" t="s">
        <v>1692</v>
      </c>
      <c r="B42" s="268" t="s">
        <v>1618</v>
      </c>
      <c r="C42" s="269" t="s">
        <v>1693</v>
      </c>
      <c r="D42" s="270">
        <v>0</v>
      </c>
      <c r="E42" s="271">
        <v>378693</v>
      </c>
      <c r="F42" s="272" t="s">
        <v>1694</v>
      </c>
      <c r="G42" s="273" t="s">
        <v>366</v>
      </c>
      <c r="H42" s="274" t="s">
        <v>272</v>
      </c>
      <c r="I42" s="274">
        <v>98660</v>
      </c>
      <c r="J42" s="275" t="s">
        <v>1586</v>
      </c>
      <c r="K42" s="275" t="s">
        <v>1580</v>
      </c>
      <c r="L42" s="275" t="s">
        <v>1621</v>
      </c>
    </row>
    <row r="43" spans="1:12" ht="15.75" x14ac:dyDescent="0.25">
      <c r="A43" s="267" t="s">
        <v>1695</v>
      </c>
      <c r="B43" s="268" t="s">
        <v>1618</v>
      </c>
      <c r="C43" s="269" t="s">
        <v>1696</v>
      </c>
      <c r="D43" s="270">
        <v>365</v>
      </c>
      <c r="E43" s="271">
        <v>0</v>
      </c>
      <c r="F43" s="272" t="s">
        <v>1697</v>
      </c>
      <c r="G43" s="273" t="s">
        <v>486</v>
      </c>
      <c r="H43" s="274" t="s">
        <v>156</v>
      </c>
      <c r="I43" s="274">
        <v>80249</v>
      </c>
      <c r="J43" s="275" t="s">
        <v>1698</v>
      </c>
      <c r="K43" s="275" t="s">
        <v>2044</v>
      </c>
      <c r="L43" s="275" t="s">
        <v>2047</v>
      </c>
    </row>
    <row r="44" spans="1:12" ht="15.75" x14ac:dyDescent="0.25">
      <c r="A44" s="267" t="s">
        <v>1699</v>
      </c>
      <c r="B44" s="268" t="s">
        <v>1618</v>
      </c>
      <c r="C44" s="269" t="s">
        <v>1700</v>
      </c>
      <c r="D44" s="270">
        <v>368</v>
      </c>
      <c r="E44" s="271">
        <v>0</v>
      </c>
      <c r="F44" s="272" t="s">
        <v>1701</v>
      </c>
      <c r="G44" s="273" t="s">
        <v>1702</v>
      </c>
      <c r="H44" s="274" t="s">
        <v>454</v>
      </c>
      <c r="I44" s="277" t="s">
        <v>1703</v>
      </c>
      <c r="J44" s="275" t="s">
        <v>1704</v>
      </c>
      <c r="K44" s="275" t="s">
        <v>2044</v>
      </c>
      <c r="L44" s="275" t="s">
        <v>1705</v>
      </c>
    </row>
    <row r="45" spans="1:12" ht="15.75" x14ac:dyDescent="0.25">
      <c r="A45" s="267" t="s">
        <v>1706</v>
      </c>
      <c r="B45" s="268" t="s">
        <v>1618</v>
      </c>
      <c r="C45" s="269" t="s">
        <v>1707</v>
      </c>
      <c r="D45" s="270">
        <v>362</v>
      </c>
      <c r="E45" s="271">
        <v>15538</v>
      </c>
      <c r="F45" s="272" t="s">
        <v>1708</v>
      </c>
      <c r="G45" s="273" t="s">
        <v>1709</v>
      </c>
      <c r="H45" s="274" t="s">
        <v>110</v>
      </c>
      <c r="I45" s="274">
        <v>33020</v>
      </c>
      <c r="J45" s="275" t="s">
        <v>1710</v>
      </c>
      <c r="K45" s="275" t="s">
        <v>2045</v>
      </c>
      <c r="L45" s="275" t="s">
        <v>1549</v>
      </c>
    </row>
    <row r="46" spans="1:12" ht="15.75" x14ac:dyDescent="0.25">
      <c r="A46" s="278" t="s">
        <v>1711</v>
      </c>
      <c r="B46" s="279" t="s">
        <v>1712</v>
      </c>
      <c r="C46" s="280" t="s">
        <v>1713</v>
      </c>
      <c r="D46" s="281">
        <v>360</v>
      </c>
      <c r="E46" s="282">
        <v>0</v>
      </c>
      <c r="F46" s="283" t="s">
        <v>1714</v>
      </c>
      <c r="G46" s="284" t="s">
        <v>1715</v>
      </c>
      <c r="H46" s="285" t="s">
        <v>102</v>
      </c>
      <c r="I46" s="286" t="s">
        <v>1716</v>
      </c>
      <c r="J46" s="287" t="s">
        <v>1625</v>
      </c>
      <c r="K46" s="287" t="s">
        <v>2045</v>
      </c>
      <c r="L46" s="287" t="s">
        <v>1705</v>
      </c>
    </row>
    <row r="47" spans="1:12" ht="15.75" x14ac:dyDescent="0.25">
      <c r="A47" s="278" t="s">
        <v>1717</v>
      </c>
      <c r="B47" s="279" t="s">
        <v>1712</v>
      </c>
      <c r="C47" s="280" t="s">
        <v>1718</v>
      </c>
      <c r="D47" s="281">
        <v>216</v>
      </c>
      <c r="E47" s="282">
        <v>0</v>
      </c>
      <c r="F47" s="283" t="s">
        <v>1719</v>
      </c>
      <c r="G47" s="284" t="s">
        <v>155</v>
      </c>
      <c r="H47" s="285" t="s">
        <v>156</v>
      </c>
      <c r="I47" s="285">
        <v>80204</v>
      </c>
      <c r="J47" s="287" t="s">
        <v>1661</v>
      </c>
      <c r="K47" s="287" t="s">
        <v>2044</v>
      </c>
      <c r="L47" s="287" t="s">
        <v>2047</v>
      </c>
    </row>
    <row r="48" spans="1:12" ht="15.75" x14ac:dyDescent="0.25">
      <c r="A48" s="278" t="s">
        <v>1720</v>
      </c>
      <c r="B48" s="279" t="s">
        <v>1712</v>
      </c>
      <c r="C48" s="280" t="s">
        <v>1721</v>
      </c>
      <c r="D48" s="281">
        <v>333</v>
      </c>
      <c r="E48" s="282">
        <v>10000</v>
      </c>
      <c r="F48" s="283" t="s">
        <v>1722</v>
      </c>
      <c r="G48" s="284" t="s">
        <v>1654</v>
      </c>
      <c r="H48" s="285" t="s">
        <v>104</v>
      </c>
      <c r="I48" s="288" t="s">
        <v>1655</v>
      </c>
      <c r="J48" s="287" t="s">
        <v>1656</v>
      </c>
      <c r="K48" s="287" t="s">
        <v>1566</v>
      </c>
      <c r="L48" s="287" t="s">
        <v>1549</v>
      </c>
    </row>
    <row r="49" spans="1:12" ht="15.75" x14ac:dyDescent="0.25">
      <c r="A49" s="278" t="s">
        <v>1723</v>
      </c>
      <c r="B49" s="279" t="s">
        <v>1712</v>
      </c>
      <c r="C49" s="280" t="s">
        <v>2438</v>
      </c>
      <c r="D49" s="281">
        <v>210</v>
      </c>
      <c r="E49" s="282">
        <v>2943</v>
      </c>
      <c r="F49" s="283" t="s">
        <v>1724</v>
      </c>
      <c r="G49" s="284" t="s">
        <v>262</v>
      </c>
      <c r="H49" s="285" t="s">
        <v>107</v>
      </c>
      <c r="I49" s="285">
        <v>60607</v>
      </c>
      <c r="J49" s="287" t="s">
        <v>1725</v>
      </c>
      <c r="K49" s="287" t="s">
        <v>2045</v>
      </c>
      <c r="L49" s="287" t="s">
        <v>1705</v>
      </c>
    </row>
    <row r="50" spans="1:12" ht="15.75" x14ac:dyDescent="0.25">
      <c r="A50" s="278" t="s">
        <v>1729</v>
      </c>
      <c r="B50" s="279" t="s">
        <v>1712</v>
      </c>
      <c r="C50" s="280" t="s">
        <v>1730</v>
      </c>
      <c r="D50" s="281">
        <v>499</v>
      </c>
      <c r="E50" s="282">
        <v>33192</v>
      </c>
      <c r="F50" s="283" t="s">
        <v>1731</v>
      </c>
      <c r="G50" s="284" t="s">
        <v>1732</v>
      </c>
      <c r="H50" s="285" t="s">
        <v>116</v>
      </c>
      <c r="I50" s="285">
        <v>11101</v>
      </c>
      <c r="J50" s="287" t="s">
        <v>1733</v>
      </c>
      <c r="K50" s="287" t="s">
        <v>1566</v>
      </c>
      <c r="L50" s="287" t="s">
        <v>1549</v>
      </c>
    </row>
    <row r="51" spans="1:12" ht="15.75" x14ac:dyDescent="0.25">
      <c r="A51" s="278" t="s">
        <v>1734</v>
      </c>
      <c r="B51" s="279" t="s">
        <v>1712</v>
      </c>
      <c r="C51" s="280" t="s">
        <v>2388</v>
      </c>
      <c r="D51" s="281">
        <v>270</v>
      </c>
      <c r="E51" s="282">
        <v>1000</v>
      </c>
      <c r="F51" s="283" t="s">
        <v>1735</v>
      </c>
      <c r="G51" s="284" t="s">
        <v>1736</v>
      </c>
      <c r="H51" s="285" t="s">
        <v>255</v>
      </c>
      <c r="I51" s="285">
        <v>21230</v>
      </c>
      <c r="J51" s="287" t="s">
        <v>1661</v>
      </c>
      <c r="K51" s="287" t="s">
        <v>1566</v>
      </c>
      <c r="L51" s="287" t="s">
        <v>1621</v>
      </c>
    </row>
    <row r="52" spans="1:12" ht="15.75" x14ac:dyDescent="0.25">
      <c r="A52" s="278" t="s">
        <v>1737</v>
      </c>
      <c r="B52" s="279" t="s">
        <v>1712</v>
      </c>
      <c r="C52" s="280" t="s">
        <v>1738</v>
      </c>
      <c r="D52" s="281">
        <v>408</v>
      </c>
      <c r="E52" s="282">
        <v>0</v>
      </c>
      <c r="F52" s="283" t="s">
        <v>1739</v>
      </c>
      <c r="G52" s="284" t="s">
        <v>94</v>
      </c>
      <c r="H52" s="285" t="s">
        <v>103</v>
      </c>
      <c r="I52" s="285">
        <v>85338</v>
      </c>
      <c r="J52" s="287" t="s">
        <v>1579</v>
      </c>
      <c r="K52" s="287" t="s">
        <v>2044</v>
      </c>
      <c r="L52" s="287" t="s">
        <v>1575</v>
      </c>
    </row>
    <row r="53" spans="1:12" ht="15.75" x14ac:dyDescent="0.25">
      <c r="A53" s="278" t="s">
        <v>1740</v>
      </c>
      <c r="B53" s="279" t="s">
        <v>1712</v>
      </c>
      <c r="C53" s="280" t="s">
        <v>1741</v>
      </c>
      <c r="D53" s="281">
        <v>187</v>
      </c>
      <c r="E53" s="282">
        <v>0</v>
      </c>
      <c r="F53" s="283" t="s">
        <v>1739</v>
      </c>
      <c r="G53" s="284" t="s">
        <v>94</v>
      </c>
      <c r="H53" s="285" t="s">
        <v>103</v>
      </c>
      <c r="I53" s="285">
        <v>85338</v>
      </c>
      <c r="J53" s="287" t="s">
        <v>1579</v>
      </c>
      <c r="K53" s="287" t="s">
        <v>2044</v>
      </c>
      <c r="L53" s="287" t="s">
        <v>1575</v>
      </c>
    </row>
    <row r="54" spans="1:12" ht="15.75" x14ac:dyDescent="0.25">
      <c r="A54" s="278" t="s">
        <v>1742</v>
      </c>
      <c r="B54" s="279" t="s">
        <v>1712</v>
      </c>
      <c r="C54" s="280" t="s">
        <v>1743</v>
      </c>
      <c r="D54" s="281">
        <v>234</v>
      </c>
      <c r="E54" s="282">
        <v>0</v>
      </c>
      <c r="F54" s="283" t="s">
        <v>1744</v>
      </c>
      <c r="G54" s="284" t="s">
        <v>1745</v>
      </c>
      <c r="H54" s="285" t="s">
        <v>102</v>
      </c>
      <c r="I54" s="285">
        <v>78660</v>
      </c>
      <c r="J54" s="287" t="s">
        <v>1590</v>
      </c>
      <c r="K54" s="287" t="s">
        <v>2045</v>
      </c>
      <c r="L54" s="287" t="s">
        <v>1705</v>
      </c>
    </row>
    <row r="55" spans="1:12" ht="15.75" x14ac:dyDescent="0.25">
      <c r="A55" s="278" t="s">
        <v>1746</v>
      </c>
      <c r="B55" s="279" t="s">
        <v>1712</v>
      </c>
      <c r="C55" s="280" t="s">
        <v>1747</v>
      </c>
      <c r="D55" s="281">
        <v>323</v>
      </c>
      <c r="E55" s="282">
        <v>4971</v>
      </c>
      <c r="F55" s="283" t="s">
        <v>1748</v>
      </c>
      <c r="G55" s="284" t="s">
        <v>830</v>
      </c>
      <c r="H55" s="285" t="s">
        <v>103</v>
      </c>
      <c r="I55" s="285">
        <v>85705</v>
      </c>
      <c r="J55" s="287" t="s">
        <v>1749</v>
      </c>
      <c r="K55" s="287" t="s">
        <v>2044</v>
      </c>
      <c r="L55" s="287" t="s">
        <v>1705</v>
      </c>
    </row>
    <row r="56" spans="1:12" ht="15.75" x14ac:dyDescent="0.25">
      <c r="A56" s="278" t="s">
        <v>1750</v>
      </c>
      <c r="B56" s="279" t="s">
        <v>1712</v>
      </c>
      <c r="C56" s="280" t="s">
        <v>1751</v>
      </c>
      <c r="D56" s="281">
        <v>175</v>
      </c>
      <c r="E56" s="282">
        <v>11861</v>
      </c>
      <c r="F56" s="283" t="s">
        <v>1752</v>
      </c>
      <c r="G56" s="284" t="s">
        <v>1753</v>
      </c>
      <c r="H56" s="285" t="s">
        <v>108</v>
      </c>
      <c r="I56" s="285">
        <v>95060</v>
      </c>
      <c r="J56" s="287" t="s">
        <v>1586</v>
      </c>
      <c r="K56" s="287" t="s">
        <v>1580</v>
      </c>
      <c r="L56" s="287" t="s">
        <v>1575</v>
      </c>
    </row>
    <row r="57" spans="1:12" ht="15.75" x14ac:dyDescent="0.25">
      <c r="A57" s="278" t="s">
        <v>1754</v>
      </c>
      <c r="B57" s="279" t="s">
        <v>1712</v>
      </c>
      <c r="C57" s="280" t="s">
        <v>1755</v>
      </c>
      <c r="D57" s="281">
        <v>399</v>
      </c>
      <c r="E57" s="282">
        <v>0</v>
      </c>
      <c r="F57" s="283" t="s">
        <v>1697</v>
      </c>
      <c r="G57" s="284" t="s">
        <v>486</v>
      </c>
      <c r="H57" s="285" t="s">
        <v>156</v>
      </c>
      <c r="I57" s="285">
        <v>80249</v>
      </c>
      <c r="J57" s="287" t="s">
        <v>1590</v>
      </c>
      <c r="K57" s="287" t="s">
        <v>2044</v>
      </c>
      <c r="L57" s="287" t="s">
        <v>2436</v>
      </c>
    </row>
    <row r="58" spans="1:12" ht="15.75" x14ac:dyDescent="0.25">
      <c r="A58" s="278" t="s">
        <v>1756</v>
      </c>
      <c r="B58" s="279" t="s">
        <v>1712</v>
      </c>
      <c r="C58" s="280" t="s">
        <v>1757</v>
      </c>
      <c r="D58" s="281">
        <v>389</v>
      </c>
      <c r="E58" s="282">
        <v>12000</v>
      </c>
      <c r="F58" s="283" t="s">
        <v>1758</v>
      </c>
      <c r="G58" s="284" t="s">
        <v>186</v>
      </c>
      <c r="H58" s="285" t="s">
        <v>103</v>
      </c>
      <c r="I58" s="285">
        <v>85003</v>
      </c>
      <c r="J58" s="287" t="s">
        <v>1759</v>
      </c>
      <c r="K58" s="287" t="s">
        <v>2044</v>
      </c>
      <c r="L58" s="287" t="s">
        <v>1705</v>
      </c>
    </row>
    <row r="59" spans="1:12" ht="31.5" x14ac:dyDescent="0.25">
      <c r="A59" s="278" t="s">
        <v>1760</v>
      </c>
      <c r="B59" s="279" t="s">
        <v>1712</v>
      </c>
      <c r="C59" s="280" t="s">
        <v>2439</v>
      </c>
      <c r="D59" s="281">
        <v>180</v>
      </c>
      <c r="E59" s="282">
        <v>0</v>
      </c>
      <c r="F59" s="283" t="s">
        <v>1620</v>
      </c>
      <c r="G59" s="284" t="s">
        <v>366</v>
      </c>
      <c r="H59" s="285" t="s">
        <v>272</v>
      </c>
      <c r="I59" s="285">
        <v>98660</v>
      </c>
      <c r="J59" s="287" t="s">
        <v>1600</v>
      </c>
      <c r="K59" s="287" t="s">
        <v>2048</v>
      </c>
      <c r="L59" s="287" t="s">
        <v>1621</v>
      </c>
    </row>
    <row r="60" spans="1:12" ht="15.75" x14ac:dyDescent="0.25">
      <c r="A60" s="278" t="s">
        <v>1761</v>
      </c>
      <c r="B60" s="279" t="s">
        <v>1712</v>
      </c>
      <c r="C60" s="280" t="s">
        <v>2389</v>
      </c>
      <c r="D60" s="281">
        <v>190</v>
      </c>
      <c r="E60" s="282">
        <v>1268</v>
      </c>
      <c r="F60" s="283" t="s">
        <v>1762</v>
      </c>
      <c r="G60" s="284" t="s">
        <v>406</v>
      </c>
      <c r="H60" s="285" t="s">
        <v>108</v>
      </c>
      <c r="I60" s="285">
        <v>92103</v>
      </c>
      <c r="J60" s="287" t="s">
        <v>1687</v>
      </c>
      <c r="K60" s="287" t="s">
        <v>1580</v>
      </c>
      <c r="L60" s="287" t="s">
        <v>2436</v>
      </c>
    </row>
    <row r="61" spans="1:12" ht="15.75" x14ac:dyDescent="0.25">
      <c r="A61" s="278" t="s">
        <v>1763</v>
      </c>
      <c r="B61" s="279" t="s">
        <v>1712</v>
      </c>
      <c r="C61" s="280" t="s">
        <v>1764</v>
      </c>
      <c r="D61" s="281">
        <v>390</v>
      </c>
      <c r="E61" s="282">
        <v>7730</v>
      </c>
      <c r="F61" s="283" t="s">
        <v>1765</v>
      </c>
      <c r="G61" s="284" t="s">
        <v>1766</v>
      </c>
      <c r="H61" s="285" t="s">
        <v>116</v>
      </c>
      <c r="I61" s="285">
        <v>10805</v>
      </c>
      <c r="J61" s="287" t="s">
        <v>1767</v>
      </c>
      <c r="K61" s="287" t="s">
        <v>1566</v>
      </c>
      <c r="L61" s="287" t="s">
        <v>2047</v>
      </c>
    </row>
    <row r="62" spans="1:12" ht="15.75" x14ac:dyDescent="0.25">
      <c r="A62" s="278" t="s">
        <v>1768</v>
      </c>
      <c r="B62" s="279" t="s">
        <v>1712</v>
      </c>
      <c r="C62" s="280" t="s">
        <v>1769</v>
      </c>
      <c r="D62" s="281">
        <v>747</v>
      </c>
      <c r="E62" s="281">
        <v>31495</v>
      </c>
      <c r="F62" s="285" t="s">
        <v>1770</v>
      </c>
      <c r="G62" s="285" t="s">
        <v>186</v>
      </c>
      <c r="H62" s="285" t="s">
        <v>103</v>
      </c>
      <c r="I62" s="285">
        <v>85003</v>
      </c>
      <c r="J62" s="287" t="s">
        <v>1771</v>
      </c>
      <c r="K62" s="287" t="s">
        <v>2044</v>
      </c>
      <c r="L62" s="287" t="s">
        <v>1606</v>
      </c>
    </row>
    <row r="63" spans="1:12" ht="15.75" x14ac:dyDescent="0.25">
      <c r="A63" s="278" t="s">
        <v>1772</v>
      </c>
      <c r="B63" s="279" t="s">
        <v>1712</v>
      </c>
      <c r="C63" s="280" t="s">
        <v>1773</v>
      </c>
      <c r="D63" s="281">
        <v>354</v>
      </c>
      <c r="E63" s="281">
        <v>6275</v>
      </c>
      <c r="F63" s="285" t="s">
        <v>1774</v>
      </c>
      <c r="G63" s="285" t="s">
        <v>1775</v>
      </c>
      <c r="H63" s="285" t="s">
        <v>102</v>
      </c>
      <c r="I63" s="285">
        <v>78207</v>
      </c>
      <c r="J63" s="287" t="s">
        <v>1776</v>
      </c>
      <c r="K63" s="287" t="s">
        <v>2045</v>
      </c>
      <c r="L63" s="287" t="s">
        <v>1705</v>
      </c>
    </row>
    <row r="64" spans="1:12" ht="63" x14ac:dyDescent="0.25">
      <c r="A64" s="278" t="s">
        <v>2390</v>
      </c>
      <c r="B64" s="279" t="s">
        <v>1712</v>
      </c>
      <c r="C64" s="280" t="s">
        <v>1777</v>
      </c>
      <c r="D64" s="281">
        <v>1119</v>
      </c>
      <c r="E64" s="281">
        <v>52537</v>
      </c>
      <c r="F64" s="285" t="s">
        <v>1778</v>
      </c>
      <c r="G64" s="285" t="s">
        <v>85</v>
      </c>
      <c r="H64" s="285" t="s">
        <v>113</v>
      </c>
      <c r="I64" s="285">
        <v>20024</v>
      </c>
      <c r="J64" s="287" t="s">
        <v>1779</v>
      </c>
      <c r="K64" s="287" t="s">
        <v>1566</v>
      </c>
      <c r="L64" s="287" t="s">
        <v>1549</v>
      </c>
    </row>
    <row r="65" spans="1:12" ht="15.75" x14ac:dyDescent="0.25">
      <c r="A65" s="278" t="s">
        <v>1780</v>
      </c>
      <c r="B65" s="279" t="s">
        <v>1712</v>
      </c>
      <c r="C65" s="280" t="s">
        <v>1781</v>
      </c>
      <c r="D65" s="281">
        <v>280</v>
      </c>
      <c r="E65" s="281">
        <v>2652</v>
      </c>
      <c r="F65" s="285" t="s">
        <v>1782</v>
      </c>
      <c r="G65" s="285" t="s">
        <v>1654</v>
      </c>
      <c r="H65" s="285" t="s">
        <v>104</v>
      </c>
      <c r="I65" s="288" t="s">
        <v>1783</v>
      </c>
      <c r="J65" s="287" t="s">
        <v>1571</v>
      </c>
      <c r="K65" s="287" t="s">
        <v>1566</v>
      </c>
      <c r="L65" s="287" t="s">
        <v>1705</v>
      </c>
    </row>
    <row r="66" spans="1:12" ht="15.75" x14ac:dyDescent="0.25">
      <c r="A66" s="278" t="s">
        <v>2391</v>
      </c>
      <c r="B66" s="279" t="s">
        <v>1712</v>
      </c>
      <c r="C66" s="280" t="s">
        <v>1784</v>
      </c>
      <c r="D66" s="281">
        <v>346</v>
      </c>
      <c r="E66" s="281">
        <v>13085</v>
      </c>
      <c r="F66" s="285" t="s">
        <v>1785</v>
      </c>
      <c r="G66" s="285" t="s">
        <v>471</v>
      </c>
      <c r="H66" s="285" t="s">
        <v>101</v>
      </c>
      <c r="I66" s="285">
        <v>37210</v>
      </c>
      <c r="J66" s="287" t="s">
        <v>1786</v>
      </c>
      <c r="K66" s="287" t="s">
        <v>2045</v>
      </c>
      <c r="L66" s="287" t="s">
        <v>1799</v>
      </c>
    </row>
    <row r="67" spans="1:12" ht="15.75" x14ac:dyDescent="0.25">
      <c r="A67" s="289" t="s">
        <v>2392</v>
      </c>
      <c r="B67" s="290" t="s">
        <v>1787</v>
      </c>
      <c r="C67" s="291" t="s">
        <v>1788</v>
      </c>
      <c r="D67" s="292">
        <v>214</v>
      </c>
      <c r="E67" s="292">
        <v>0</v>
      </c>
      <c r="F67" s="293" t="s">
        <v>1789</v>
      </c>
      <c r="G67" s="293" t="s">
        <v>366</v>
      </c>
      <c r="H67" s="293" t="s">
        <v>272</v>
      </c>
      <c r="I67" s="293">
        <v>98660</v>
      </c>
      <c r="J67" s="294" t="s">
        <v>1586</v>
      </c>
      <c r="K67" s="294" t="s">
        <v>1580</v>
      </c>
      <c r="L67" s="294" t="s">
        <v>1705</v>
      </c>
    </row>
    <row r="68" spans="1:12" ht="15.75" x14ac:dyDescent="0.25">
      <c r="A68" s="289" t="s">
        <v>2393</v>
      </c>
      <c r="B68" s="290" t="s">
        <v>1787</v>
      </c>
      <c r="C68" s="291" t="s">
        <v>1790</v>
      </c>
      <c r="D68" s="292">
        <v>0</v>
      </c>
      <c r="E68" s="292">
        <v>0</v>
      </c>
      <c r="F68" s="293" t="s">
        <v>1789</v>
      </c>
      <c r="G68" s="293" t="s">
        <v>366</v>
      </c>
      <c r="H68" s="293" t="s">
        <v>272</v>
      </c>
      <c r="I68" s="293">
        <v>98660</v>
      </c>
      <c r="J68" s="294" t="s">
        <v>1586</v>
      </c>
      <c r="K68" s="294" t="s">
        <v>1580</v>
      </c>
      <c r="L68" s="294" t="s">
        <v>1705</v>
      </c>
    </row>
    <row r="69" spans="1:12" ht="15.75" x14ac:dyDescent="0.25">
      <c r="A69" s="289" t="s">
        <v>2394</v>
      </c>
      <c r="B69" s="290" t="s">
        <v>1787</v>
      </c>
      <c r="C69" s="291" t="s">
        <v>1791</v>
      </c>
      <c r="D69" s="292">
        <v>417</v>
      </c>
      <c r="E69" s="292">
        <v>14000</v>
      </c>
      <c r="F69" s="293" t="s">
        <v>1792</v>
      </c>
      <c r="G69" s="293" t="s">
        <v>1793</v>
      </c>
      <c r="H69" s="293" t="s">
        <v>110</v>
      </c>
      <c r="I69" s="293">
        <v>33311</v>
      </c>
      <c r="J69" s="294" t="s">
        <v>1794</v>
      </c>
      <c r="K69" s="294" t="s">
        <v>2045</v>
      </c>
      <c r="L69" s="294" t="s">
        <v>1799</v>
      </c>
    </row>
    <row r="70" spans="1:12" ht="15.75" x14ac:dyDescent="0.25">
      <c r="A70" s="289" t="s">
        <v>1726</v>
      </c>
      <c r="B70" s="290" t="s">
        <v>1787</v>
      </c>
      <c r="C70" s="291" t="s">
        <v>1727</v>
      </c>
      <c r="D70" s="292">
        <v>319</v>
      </c>
      <c r="E70" s="292">
        <v>0</v>
      </c>
      <c r="F70" s="293" t="s">
        <v>1728</v>
      </c>
      <c r="G70" s="293" t="s">
        <v>1547</v>
      </c>
      <c r="H70" s="293" t="s">
        <v>255</v>
      </c>
      <c r="I70" s="293">
        <v>20784</v>
      </c>
      <c r="J70" s="294" t="s">
        <v>1661</v>
      </c>
      <c r="K70" s="294" t="s">
        <v>1566</v>
      </c>
      <c r="L70" s="294" t="s">
        <v>1621</v>
      </c>
    </row>
    <row r="71" spans="1:12" ht="15.75" x14ac:dyDescent="0.25">
      <c r="A71" s="289" t="s">
        <v>2395</v>
      </c>
      <c r="B71" s="290" t="s">
        <v>1787</v>
      </c>
      <c r="C71" s="291" t="s">
        <v>1795</v>
      </c>
      <c r="D71" s="292">
        <v>412</v>
      </c>
      <c r="E71" s="292">
        <v>0</v>
      </c>
      <c r="F71" s="293" t="s">
        <v>1796</v>
      </c>
      <c r="G71" s="293" t="s">
        <v>1797</v>
      </c>
      <c r="H71" s="293" t="s">
        <v>110</v>
      </c>
      <c r="I71" s="293">
        <v>33993</v>
      </c>
      <c r="J71" s="294" t="s">
        <v>1798</v>
      </c>
      <c r="K71" s="294" t="s">
        <v>2045</v>
      </c>
      <c r="L71" s="294" t="s">
        <v>1799</v>
      </c>
    </row>
    <row r="72" spans="1:12" ht="15.75" x14ac:dyDescent="0.25">
      <c r="A72" s="289" t="s">
        <v>2396</v>
      </c>
      <c r="B72" s="290" t="s">
        <v>1787</v>
      </c>
      <c r="C72" s="291" t="s">
        <v>1800</v>
      </c>
      <c r="D72" s="292">
        <v>240</v>
      </c>
      <c r="E72" s="292">
        <v>0</v>
      </c>
      <c r="F72" s="293" t="s">
        <v>1801</v>
      </c>
      <c r="G72" s="293" t="s">
        <v>666</v>
      </c>
      <c r="H72" s="293" t="s">
        <v>110</v>
      </c>
      <c r="I72" s="293">
        <v>33602</v>
      </c>
      <c r="J72" s="294" t="s">
        <v>1640</v>
      </c>
      <c r="K72" s="294" t="s">
        <v>2045</v>
      </c>
      <c r="L72" s="294" t="s">
        <v>1549</v>
      </c>
    </row>
    <row r="73" spans="1:12" ht="15.75" x14ac:dyDescent="0.25">
      <c r="A73" s="289" t="s">
        <v>2397</v>
      </c>
      <c r="B73" s="290" t="s">
        <v>1787</v>
      </c>
      <c r="C73" s="291" t="s">
        <v>1957</v>
      </c>
      <c r="D73" s="292">
        <v>325</v>
      </c>
      <c r="E73" s="292">
        <v>0</v>
      </c>
      <c r="F73" s="293" t="s">
        <v>1958</v>
      </c>
      <c r="G73" s="293" t="s">
        <v>85</v>
      </c>
      <c r="H73" s="293" t="s">
        <v>113</v>
      </c>
      <c r="I73" s="293">
        <v>20024</v>
      </c>
      <c r="J73" s="294" t="s">
        <v>1959</v>
      </c>
      <c r="K73" s="294" t="s">
        <v>1566</v>
      </c>
      <c r="L73" s="294" t="s">
        <v>1799</v>
      </c>
    </row>
    <row r="74" spans="1:12" ht="31.5" x14ac:dyDescent="0.25">
      <c r="A74" s="289" t="s">
        <v>2398</v>
      </c>
      <c r="B74" s="290" t="s">
        <v>1787</v>
      </c>
      <c r="C74" s="291" t="s">
        <v>2049</v>
      </c>
      <c r="D74" s="292">
        <v>373</v>
      </c>
      <c r="E74" s="292">
        <v>0</v>
      </c>
      <c r="F74" s="293" t="s">
        <v>2050</v>
      </c>
      <c r="G74" s="293" t="s">
        <v>234</v>
      </c>
      <c r="H74" s="293" t="s">
        <v>100</v>
      </c>
      <c r="I74" s="293">
        <v>30318</v>
      </c>
      <c r="J74" s="294" t="s">
        <v>1959</v>
      </c>
      <c r="K74" s="294" t="s">
        <v>1566</v>
      </c>
      <c r="L74" s="294" t="s">
        <v>1799</v>
      </c>
    </row>
    <row r="75" spans="1:12" ht="15.75" x14ac:dyDescent="0.25">
      <c r="A75" s="289" t="s">
        <v>2399</v>
      </c>
      <c r="B75" s="290" t="s">
        <v>1787</v>
      </c>
      <c r="C75" s="291" t="s">
        <v>2051</v>
      </c>
      <c r="D75" s="292">
        <v>167</v>
      </c>
      <c r="E75" s="292">
        <v>7500</v>
      </c>
      <c r="F75" s="293" t="s">
        <v>2052</v>
      </c>
      <c r="G75" s="293" t="s">
        <v>2053</v>
      </c>
      <c r="H75" s="293" t="s">
        <v>104</v>
      </c>
      <c r="I75" s="293">
        <v>7305</v>
      </c>
      <c r="J75" s="294" t="s">
        <v>1656</v>
      </c>
      <c r="K75" s="294" t="s">
        <v>1566</v>
      </c>
      <c r="L75" s="294" t="s">
        <v>1549</v>
      </c>
    </row>
    <row r="76" spans="1:12" ht="15.75" x14ac:dyDescent="0.25">
      <c r="A76" s="393" t="s">
        <v>2400</v>
      </c>
      <c r="B76" s="290" t="s">
        <v>1787</v>
      </c>
      <c r="C76" s="394" t="s">
        <v>2401</v>
      </c>
      <c r="D76" s="292">
        <v>341</v>
      </c>
      <c r="E76" s="292">
        <v>17000</v>
      </c>
      <c r="F76" s="293" t="s">
        <v>2052</v>
      </c>
      <c r="G76" s="293" t="s">
        <v>2053</v>
      </c>
      <c r="H76" s="293" t="s">
        <v>104</v>
      </c>
      <c r="I76" s="293">
        <v>7305</v>
      </c>
      <c r="J76" s="294" t="s">
        <v>1656</v>
      </c>
      <c r="K76" s="294" t="s">
        <v>1566</v>
      </c>
      <c r="L76" s="294" t="s">
        <v>1549</v>
      </c>
    </row>
    <row r="77" spans="1:12" ht="15.75" x14ac:dyDescent="0.25">
      <c r="A77" s="393" t="s">
        <v>2402</v>
      </c>
      <c r="B77" s="290" t="s">
        <v>1787</v>
      </c>
      <c r="C77" s="394" t="s">
        <v>2403</v>
      </c>
      <c r="D77" s="292">
        <v>403</v>
      </c>
      <c r="E77" s="292">
        <v>0</v>
      </c>
      <c r="F77" s="293" t="s">
        <v>2404</v>
      </c>
      <c r="G77" s="293" t="s">
        <v>159</v>
      </c>
      <c r="H77" s="293" t="s">
        <v>109</v>
      </c>
      <c r="I77" s="293">
        <v>28206</v>
      </c>
      <c r="J77" s="294" t="s">
        <v>2405</v>
      </c>
      <c r="K77" s="294" t="s">
        <v>1580</v>
      </c>
      <c r="L77" s="294" t="s">
        <v>1799</v>
      </c>
    </row>
    <row r="78" spans="1:12" ht="15.75" x14ac:dyDescent="0.25">
      <c r="A78" s="393" t="s">
        <v>2440</v>
      </c>
      <c r="B78" s="290" t="s">
        <v>1787</v>
      </c>
      <c r="C78" s="394" t="s">
        <v>2406</v>
      </c>
      <c r="D78" s="292">
        <v>133</v>
      </c>
      <c r="E78" s="292">
        <v>6284</v>
      </c>
      <c r="F78" s="293" t="s">
        <v>2406</v>
      </c>
      <c r="G78" s="293" t="s">
        <v>1679</v>
      </c>
      <c r="H78" s="293" t="s">
        <v>116</v>
      </c>
      <c r="I78" s="293">
        <v>11215</v>
      </c>
      <c r="J78" s="294" t="s">
        <v>2407</v>
      </c>
      <c r="K78" s="294" t="s">
        <v>1566</v>
      </c>
      <c r="L78" s="294" t="s">
        <v>1549</v>
      </c>
    </row>
    <row r="79" spans="1:12" ht="15.75" x14ac:dyDescent="0.25">
      <c r="A79" s="295"/>
      <c r="B79" s="295"/>
      <c r="C79" s="295" t="s">
        <v>846</v>
      </c>
      <c r="D79" s="296">
        <f>SUM(D4:D75)</f>
        <v>21154</v>
      </c>
      <c r="E79" s="296">
        <f>SUM(E4:E75)</f>
        <v>1906709</v>
      </c>
      <c r="F79" s="297"/>
      <c r="G79" s="297"/>
      <c r="H79" s="297"/>
      <c r="I79" s="297"/>
      <c r="J79" s="297"/>
      <c r="K79" s="297"/>
      <c r="L79" s="298"/>
    </row>
    <row r="80" spans="1:12" ht="16.5" thickBot="1" x14ac:dyDescent="0.3">
      <c r="A80" s="103"/>
      <c r="B80" s="103"/>
      <c r="C80" s="86"/>
      <c r="D80" s="69"/>
      <c r="E80" s="69"/>
      <c r="F80" s="86"/>
      <c r="G80" s="86"/>
      <c r="H80" s="86"/>
      <c r="I80" s="86"/>
      <c r="J80" s="86"/>
      <c r="K80" s="86"/>
    </row>
    <row r="81" spans="1:12" ht="16.5" thickBot="1" x14ac:dyDescent="0.3">
      <c r="A81" s="103"/>
      <c r="B81" s="103"/>
      <c r="C81" s="299" t="s">
        <v>714</v>
      </c>
      <c r="D81" s="300"/>
      <c r="E81" s="301"/>
      <c r="F81" s="302" t="s">
        <v>1802</v>
      </c>
      <c r="G81" s="299" t="s">
        <v>1803</v>
      </c>
      <c r="H81" s="107"/>
      <c r="I81" s="108"/>
      <c r="J81" s="173" t="s">
        <v>848</v>
      </c>
      <c r="K81" s="174" t="s">
        <v>847</v>
      </c>
      <c r="L81" s="175" t="s">
        <v>1541</v>
      </c>
    </row>
    <row r="82" spans="1:12" ht="15.75" x14ac:dyDescent="0.25">
      <c r="A82" s="103"/>
      <c r="B82" s="103"/>
      <c r="C82" s="155" t="s">
        <v>2045</v>
      </c>
      <c r="D82" s="109"/>
      <c r="E82" s="86"/>
      <c r="F82" s="303" t="s">
        <v>2054</v>
      </c>
      <c r="G82" s="129" t="s">
        <v>2055</v>
      </c>
      <c r="H82" s="103"/>
      <c r="I82" s="110"/>
      <c r="J82" s="304" t="s">
        <v>1502</v>
      </c>
      <c r="K82" s="305">
        <f>SUMIF($B$4:$B$75,$J82,$D$4:$D$75)</f>
        <v>2938</v>
      </c>
      <c r="L82" s="306">
        <f>SUMIF($B$4:$B$75,$J82,$E$4:$E$75)</f>
        <v>320604</v>
      </c>
    </row>
    <row r="83" spans="1:12" ht="15.75" x14ac:dyDescent="0.25">
      <c r="A83" s="103"/>
      <c r="B83" s="103"/>
      <c r="C83" s="155" t="s">
        <v>1566</v>
      </c>
      <c r="D83" s="109"/>
      <c r="E83" s="86"/>
      <c r="F83" s="303" t="s">
        <v>1804</v>
      </c>
      <c r="G83" s="129" t="s">
        <v>1805</v>
      </c>
      <c r="H83" s="103"/>
      <c r="I83" s="110"/>
      <c r="J83" s="307" t="s">
        <v>1100</v>
      </c>
      <c r="K83" s="308">
        <f>SUMIF($B$4:$B$75,$J83,$D$4:$D$75)</f>
        <v>1807</v>
      </c>
      <c r="L83" s="309">
        <f>SUMIF($B$4:$B$75,$J83,$E$4:$E$75)</f>
        <v>696836</v>
      </c>
    </row>
    <row r="84" spans="1:12" ht="15.75" x14ac:dyDescent="0.25">
      <c r="A84" s="103"/>
      <c r="B84" s="103"/>
      <c r="C84" s="155" t="s">
        <v>1626</v>
      </c>
      <c r="D84" s="109"/>
      <c r="E84" s="86"/>
      <c r="F84" s="303" t="s">
        <v>2056</v>
      </c>
      <c r="G84" s="129" t="s">
        <v>2057</v>
      </c>
      <c r="H84" s="103"/>
      <c r="I84" s="110"/>
      <c r="J84" s="310" t="s">
        <v>1618</v>
      </c>
      <c r="K84" s="311">
        <f>SUMIF($B$4:$B$75,$J84,$D$4:$D$75)</f>
        <v>6333</v>
      </c>
      <c r="L84" s="312">
        <f>SUMIF($B$4:$B$75,$J84,$E$4:$E$75)</f>
        <v>676760</v>
      </c>
    </row>
    <row r="85" spans="1:12" ht="16.5" thickBot="1" x14ac:dyDescent="0.3">
      <c r="A85" s="103"/>
      <c r="B85" s="103"/>
      <c r="C85" s="155" t="s">
        <v>1580</v>
      </c>
      <c r="D85" s="109"/>
      <c r="E85" s="86"/>
      <c r="F85" s="303" t="s">
        <v>1806</v>
      </c>
      <c r="G85" s="129" t="s">
        <v>1807</v>
      </c>
      <c r="H85" s="103"/>
      <c r="I85" s="110"/>
      <c r="J85" s="313" t="s">
        <v>1712</v>
      </c>
      <c r="K85" s="314">
        <f>SUMIF($B$4:$B$75,$J85,$D$4:$D$75)</f>
        <v>7609</v>
      </c>
      <c r="L85" s="315">
        <f>SUMIF($B$4:$B$75,$J85,$E$4:$E$75)</f>
        <v>191009</v>
      </c>
    </row>
    <row r="86" spans="1:12" ht="16.5" thickBot="1" x14ac:dyDescent="0.3">
      <c r="A86" s="103"/>
      <c r="B86" s="103"/>
      <c r="C86" s="299" t="s">
        <v>1543</v>
      </c>
      <c r="D86" s="300"/>
      <c r="E86" s="301"/>
      <c r="F86" s="302" t="s">
        <v>1802</v>
      </c>
      <c r="G86" s="299" t="s">
        <v>1803</v>
      </c>
      <c r="H86" s="86"/>
      <c r="I86" s="1"/>
      <c r="J86" s="316" t="s">
        <v>1787</v>
      </c>
      <c r="K86" s="317">
        <f>SUMIF($B$4:$B$75,$J86,$D$4:$D$75)</f>
        <v>2467</v>
      </c>
      <c r="L86" s="318">
        <f>SUMIF($B$4:$B$75,$J86,$E$4:$E$75)</f>
        <v>21500</v>
      </c>
    </row>
    <row r="87" spans="1:12" ht="16.5" thickBot="1" x14ac:dyDescent="0.3">
      <c r="A87" s="103"/>
      <c r="B87" s="103"/>
      <c r="C87" s="155" t="s">
        <v>1554</v>
      </c>
      <c r="D87" s="109"/>
      <c r="E87" s="86"/>
      <c r="F87" s="303" t="s">
        <v>1808</v>
      </c>
      <c r="G87" s="129" t="s">
        <v>1809</v>
      </c>
      <c r="H87" s="86"/>
      <c r="I87" s="1"/>
      <c r="J87" s="195" t="s">
        <v>846</v>
      </c>
      <c r="K87" s="196">
        <f>SUM(K82:K86)</f>
        <v>21154</v>
      </c>
      <c r="L87" s="319">
        <f>SUM(L82:L86)</f>
        <v>1906709</v>
      </c>
    </row>
    <row r="88" spans="1:12" x14ac:dyDescent="0.3">
      <c r="A88" s="103"/>
      <c r="B88" s="103"/>
      <c r="C88" s="155" t="s">
        <v>1549</v>
      </c>
      <c r="D88" s="109"/>
      <c r="E88" s="86"/>
      <c r="F88" s="303" t="s">
        <v>1810</v>
      </c>
      <c r="G88" s="129" t="s">
        <v>1811</v>
      </c>
      <c r="H88" s="86"/>
      <c r="I88" s="1"/>
    </row>
    <row r="89" spans="1:12" ht="15.75" x14ac:dyDescent="0.25">
      <c r="A89" s="103"/>
      <c r="B89" s="103"/>
      <c r="C89" s="155" t="s">
        <v>2047</v>
      </c>
      <c r="D89" s="109"/>
      <c r="E89" s="86"/>
      <c r="F89" s="303" t="s">
        <v>2058</v>
      </c>
      <c r="G89" s="129" t="s">
        <v>2059</v>
      </c>
      <c r="H89" s="86"/>
      <c r="I89" s="1"/>
      <c r="J89" s="1"/>
      <c r="K89" s="1"/>
    </row>
    <row r="90" spans="1:12" ht="15.75" x14ac:dyDescent="0.25">
      <c r="A90" s="103"/>
      <c r="B90" s="103"/>
      <c r="C90" s="155" t="s">
        <v>1705</v>
      </c>
      <c r="D90" s="109"/>
      <c r="E90" s="86"/>
      <c r="F90" s="303" t="s">
        <v>1812</v>
      </c>
      <c r="G90" s="129" t="s">
        <v>1813</v>
      </c>
      <c r="H90" s="86"/>
      <c r="I90" s="1"/>
      <c r="J90" s="1"/>
      <c r="K90" s="1"/>
    </row>
    <row r="91" spans="1:12" ht="15.75" x14ac:dyDescent="0.25">
      <c r="A91" s="103"/>
      <c r="B91" s="103"/>
      <c r="C91" s="155" t="s">
        <v>1575</v>
      </c>
      <c r="D91" s="109"/>
      <c r="E91" s="86"/>
      <c r="F91" s="303" t="s">
        <v>1814</v>
      </c>
      <c r="G91" s="129" t="s">
        <v>1815</v>
      </c>
      <c r="H91" s="86"/>
      <c r="I91" s="1"/>
      <c r="J91" s="1"/>
      <c r="K91" s="1"/>
    </row>
    <row r="92" spans="1:12" ht="15.75" x14ac:dyDescent="0.25">
      <c r="A92" s="103"/>
      <c r="B92" s="103"/>
      <c r="C92" s="155" t="s">
        <v>1799</v>
      </c>
      <c r="D92" s="109"/>
      <c r="E92" s="86"/>
      <c r="F92" s="303" t="s">
        <v>1816</v>
      </c>
      <c r="G92" s="129" t="s">
        <v>1817</v>
      </c>
      <c r="H92" s="86"/>
      <c r="I92" s="1"/>
      <c r="J92" s="1"/>
      <c r="K92" s="1"/>
    </row>
    <row r="93" spans="1:12" ht="15.75" x14ac:dyDescent="0.25">
      <c r="A93" s="103"/>
      <c r="B93" s="103"/>
      <c r="C93" s="155" t="s">
        <v>2436</v>
      </c>
      <c r="D93" s="109"/>
      <c r="E93" s="86"/>
      <c r="F93" s="303" t="s">
        <v>1818</v>
      </c>
      <c r="G93" s="129" t="s">
        <v>1819</v>
      </c>
      <c r="H93" s="86"/>
      <c r="I93" s="1"/>
      <c r="J93" s="1"/>
      <c r="K93" s="1"/>
    </row>
    <row r="94" spans="1:12" ht="16.5" thickBot="1" x14ac:dyDescent="0.3">
      <c r="A94" s="103"/>
      <c r="B94" s="103"/>
      <c r="C94" s="156" t="s">
        <v>1621</v>
      </c>
      <c r="D94" s="111"/>
      <c r="E94" s="320"/>
      <c r="F94" s="321" t="s">
        <v>1820</v>
      </c>
      <c r="G94" s="131" t="s">
        <v>1821</v>
      </c>
      <c r="H94" s="86"/>
      <c r="I94" s="86"/>
      <c r="J94" s="1"/>
      <c r="K94" s="1"/>
    </row>
    <row r="95" spans="1:12" ht="15.75" x14ac:dyDescent="0.25">
      <c r="A95" s="103"/>
      <c r="B95" s="103"/>
      <c r="H95" s="86"/>
      <c r="I95" s="86"/>
      <c r="J95" s="86"/>
      <c r="K95" s="86"/>
    </row>
    <row r="96" spans="1:12" ht="15.75" x14ac:dyDescent="0.25">
      <c r="A96" s="103"/>
      <c r="B96" s="103"/>
      <c r="H96" s="86"/>
      <c r="I96" s="86"/>
      <c r="J96" s="86"/>
      <c r="K96" s="86"/>
    </row>
    <row r="97" spans="10:11" x14ac:dyDescent="0.3">
      <c r="J97" s="86"/>
      <c r="K97" s="86"/>
    </row>
    <row r="98" spans="10:11" x14ac:dyDescent="0.3">
      <c r="J98" s="86"/>
      <c r="K98" s="86"/>
    </row>
    <row r="99" spans="10:11" x14ac:dyDescent="0.3">
      <c r="K99" s="68"/>
    </row>
    <row r="100" spans="10:11" x14ac:dyDescent="0.3">
      <c r="K100" s="68"/>
    </row>
    <row r="101" spans="10:11" x14ac:dyDescent="0.3">
      <c r="K101" s="68"/>
    </row>
    <row r="102" spans="10:11" x14ac:dyDescent="0.3">
      <c r="K102" s="68"/>
    </row>
    <row r="103" spans="10:11" x14ac:dyDescent="0.3">
      <c r="K103" s="68"/>
    </row>
    <row r="104" spans="10:11" x14ac:dyDescent="0.3">
      <c r="K104" s="68"/>
    </row>
    <row r="105" spans="10:11" x14ac:dyDescent="0.3">
      <c r="K105" s="68"/>
    </row>
    <row r="106" spans="10:11" x14ac:dyDescent="0.3">
      <c r="K106" s="68"/>
    </row>
    <row r="107" spans="10:11" x14ac:dyDescent="0.3">
      <c r="K107" s="68"/>
    </row>
    <row r="108" spans="10:11" x14ac:dyDescent="0.3">
      <c r="K108" s="68"/>
    </row>
    <row r="109" spans="10:11" x14ac:dyDescent="0.3">
      <c r="K109" s="68"/>
    </row>
    <row r="110" spans="10:11" x14ac:dyDescent="0.3">
      <c r="K110" s="68"/>
    </row>
    <row r="111" spans="10:11" x14ac:dyDescent="0.3">
      <c r="K111" s="68"/>
    </row>
    <row r="112" spans="10:11" x14ac:dyDescent="0.3">
      <c r="K112" s="68"/>
    </row>
    <row r="113" spans="11:11" x14ac:dyDescent="0.3">
      <c r="K113" s="68"/>
    </row>
    <row r="114" spans="11:11" x14ac:dyDescent="0.3">
      <c r="K114" s="68"/>
    </row>
    <row r="115" spans="11:11" x14ac:dyDescent="0.3">
      <c r="K115" s="68"/>
    </row>
    <row r="116" spans="11:11" x14ac:dyDescent="0.3">
      <c r="K116" s="68"/>
    </row>
    <row r="117" spans="11:11" x14ac:dyDescent="0.3">
      <c r="K117" s="68"/>
    </row>
    <row r="118" spans="11:11" x14ac:dyDescent="0.3">
      <c r="K118" s="68"/>
    </row>
    <row r="119" spans="11:11" x14ac:dyDescent="0.3">
      <c r="K119" s="68"/>
    </row>
    <row r="120" spans="11:11" x14ac:dyDescent="0.3">
      <c r="K120" s="68"/>
    </row>
    <row r="121" spans="11:11" x14ac:dyDescent="0.3">
      <c r="K121" s="68"/>
    </row>
    <row r="122" spans="11:11" x14ac:dyDescent="0.3">
      <c r="K122" s="68"/>
    </row>
    <row r="123" spans="11:11" x14ac:dyDescent="0.3">
      <c r="K123" s="68"/>
    </row>
    <row r="124" spans="11:11" x14ac:dyDescent="0.3">
      <c r="K124" s="68"/>
    </row>
    <row r="125" spans="11:11" x14ac:dyDescent="0.3">
      <c r="K125" s="68"/>
    </row>
    <row r="126" spans="11:11" x14ac:dyDescent="0.3">
      <c r="K126" s="68"/>
    </row>
    <row r="127" spans="11:11" x14ac:dyDescent="0.3">
      <c r="K127" s="68"/>
    </row>
    <row r="128" spans="11:11" x14ac:dyDescent="0.3">
      <c r="K128" s="68"/>
    </row>
    <row r="129" spans="11:12" x14ac:dyDescent="0.3">
      <c r="K129" s="68"/>
    </row>
    <row r="130" spans="11:12" x14ac:dyDescent="0.3">
      <c r="K130" s="68"/>
    </row>
    <row r="131" spans="11:12" x14ac:dyDescent="0.3">
      <c r="K131" s="68"/>
    </row>
    <row r="132" spans="11:12" x14ac:dyDescent="0.3">
      <c r="K132" s="68"/>
    </row>
    <row r="133" spans="11:12" x14ac:dyDescent="0.3">
      <c r="K133" s="68"/>
    </row>
    <row r="134" spans="11:12" x14ac:dyDescent="0.3">
      <c r="K134" s="68"/>
    </row>
    <row r="135" spans="11:12" x14ac:dyDescent="0.3">
      <c r="K135" s="68"/>
    </row>
    <row r="136" spans="11:12" x14ac:dyDescent="0.3">
      <c r="K136" s="68"/>
    </row>
    <row r="137" spans="11:12" x14ac:dyDescent="0.3">
      <c r="K137" s="68"/>
    </row>
    <row r="138" spans="11:12" x14ac:dyDescent="0.3">
      <c r="K138" s="68"/>
    </row>
    <row r="139" spans="11:12" x14ac:dyDescent="0.3">
      <c r="K139" s="68"/>
    </row>
    <row r="140" spans="11:12" x14ac:dyDescent="0.3">
      <c r="K140" s="68"/>
    </row>
    <row r="141" spans="11:12" x14ac:dyDescent="0.3">
      <c r="K141" s="68"/>
    </row>
    <row r="142" spans="11:12" x14ac:dyDescent="0.3">
      <c r="K142" s="68"/>
      <c r="L142" s="3"/>
    </row>
    <row r="143" spans="11:12" x14ac:dyDescent="0.3">
      <c r="K143" s="68"/>
      <c r="L143" s="3"/>
    </row>
    <row r="144" spans="11:12" x14ac:dyDescent="0.3">
      <c r="K144" s="68"/>
      <c r="L144" s="3"/>
    </row>
    <row r="145" spans="11:12" x14ac:dyDescent="0.3">
      <c r="K145" s="68"/>
      <c r="L145" s="3"/>
    </row>
    <row r="146" spans="11:12" x14ac:dyDescent="0.3">
      <c r="K146" s="68"/>
      <c r="L146" s="3"/>
    </row>
    <row r="147" spans="11:12" x14ac:dyDescent="0.3">
      <c r="K147" s="68"/>
      <c r="L147" s="3"/>
    </row>
    <row r="148" spans="11:12" x14ac:dyDescent="0.3">
      <c r="K148" s="68"/>
      <c r="L148" s="3"/>
    </row>
    <row r="149" spans="11:12" x14ac:dyDescent="0.3">
      <c r="K149" s="68"/>
      <c r="L149" s="3"/>
    </row>
    <row r="150" spans="11:12" x14ac:dyDescent="0.3">
      <c r="K150" s="68"/>
      <c r="L150" s="3"/>
    </row>
    <row r="151" spans="11:12" x14ac:dyDescent="0.3">
      <c r="K151" s="68"/>
      <c r="L151" s="3"/>
    </row>
    <row r="152" spans="11:12" x14ac:dyDescent="0.3">
      <c r="K152" s="68"/>
      <c r="L152" s="3"/>
    </row>
    <row r="153" spans="11:12" x14ac:dyDescent="0.3">
      <c r="K153" s="68"/>
      <c r="L153" s="3"/>
    </row>
    <row r="154" spans="11:12" x14ac:dyDescent="0.3">
      <c r="K154" s="68"/>
      <c r="L154" s="3"/>
    </row>
    <row r="155" spans="11:12" x14ac:dyDescent="0.3">
      <c r="K155" s="68"/>
      <c r="L155" s="3"/>
    </row>
    <row r="156" spans="11:12" x14ac:dyDescent="0.3">
      <c r="K156" s="68"/>
      <c r="L156" s="3"/>
    </row>
    <row r="157" spans="11:12" x14ac:dyDescent="0.3">
      <c r="K157" s="68"/>
      <c r="L157" s="3"/>
    </row>
    <row r="158" spans="11:12" x14ac:dyDescent="0.3">
      <c r="K158" s="68"/>
      <c r="L158" s="3"/>
    </row>
    <row r="159" spans="11:12" x14ac:dyDescent="0.3">
      <c r="K159" s="68"/>
      <c r="L159" s="3"/>
    </row>
    <row r="160" spans="11:12" x14ac:dyDescent="0.3">
      <c r="K160" s="68"/>
      <c r="L160" s="3"/>
    </row>
    <row r="161" spans="11:12" x14ac:dyDescent="0.3">
      <c r="K161" s="68"/>
      <c r="L161" s="3"/>
    </row>
    <row r="162" spans="11:12" x14ac:dyDescent="0.3">
      <c r="K162" s="68"/>
      <c r="L162" s="3"/>
    </row>
    <row r="163" spans="11:12" x14ac:dyDescent="0.3">
      <c r="K163" s="68"/>
      <c r="L163" s="3"/>
    </row>
    <row r="164" spans="11:12" x14ac:dyDescent="0.3">
      <c r="K164" s="68"/>
      <c r="L164" s="3"/>
    </row>
    <row r="165" spans="11:12" x14ac:dyDescent="0.3">
      <c r="K165" s="68"/>
      <c r="L165" s="3"/>
    </row>
    <row r="166" spans="11:12" x14ac:dyDescent="0.3">
      <c r="K166" s="68"/>
      <c r="L166" s="3"/>
    </row>
    <row r="167" spans="11:12" x14ac:dyDescent="0.3">
      <c r="K167" s="68"/>
      <c r="L167" s="3"/>
    </row>
    <row r="168" spans="11:12" x14ac:dyDescent="0.3">
      <c r="K168" s="68"/>
      <c r="L168" s="3"/>
    </row>
    <row r="169" spans="11:12" x14ac:dyDescent="0.3">
      <c r="K169" s="68"/>
      <c r="L169" s="3"/>
    </row>
    <row r="170" spans="11:12" x14ac:dyDescent="0.3">
      <c r="K170" s="68"/>
      <c r="L170" s="3"/>
    </row>
    <row r="171" spans="11:12" x14ac:dyDescent="0.3">
      <c r="K171" s="68"/>
      <c r="L171" s="3"/>
    </row>
    <row r="172" spans="11:12" x14ac:dyDescent="0.3">
      <c r="K172" s="68"/>
      <c r="L172" s="3"/>
    </row>
    <row r="173" spans="11:12" x14ac:dyDescent="0.3">
      <c r="K173" s="68"/>
      <c r="L173" s="3"/>
    </row>
    <row r="174" spans="11:12" x14ac:dyDescent="0.3">
      <c r="L174" s="3"/>
    </row>
    <row r="175" spans="11:12" x14ac:dyDescent="0.3">
      <c r="L175" s="3"/>
    </row>
    <row r="176" spans="11:12" x14ac:dyDescent="0.3">
      <c r="L176" s="3"/>
    </row>
    <row r="177" spans="12:12" x14ac:dyDescent="0.3">
      <c r="L177" s="3"/>
    </row>
    <row r="178" spans="12:12" x14ac:dyDescent="0.3">
      <c r="L178" s="3"/>
    </row>
    <row r="179" spans="12:12" x14ac:dyDescent="0.3">
      <c r="L179" s="3"/>
    </row>
    <row r="180" spans="12:12" x14ac:dyDescent="0.3">
      <c r="L180" s="3"/>
    </row>
    <row r="181" spans="12:12" x14ac:dyDescent="0.3">
      <c r="L181" s="3"/>
    </row>
    <row r="182" spans="12:12" x14ac:dyDescent="0.3">
      <c r="L182" s="3"/>
    </row>
    <row r="183" spans="12:12" x14ac:dyDescent="0.3">
      <c r="L183" s="3"/>
    </row>
    <row r="184" spans="12:12" x14ac:dyDescent="0.3">
      <c r="L184" s="3"/>
    </row>
    <row r="185" spans="12:12" x14ac:dyDescent="0.3">
      <c r="L185" s="3"/>
    </row>
    <row r="186" spans="12:12" x14ac:dyDescent="0.3">
      <c r="L186" s="3"/>
    </row>
    <row r="187" spans="12:12" x14ac:dyDescent="0.3">
      <c r="L187" s="3"/>
    </row>
    <row r="188" spans="12:12" x14ac:dyDescent="0.3">
      <c r="L188" s="3"/>
    </row>
    <row r="189" spans="12:12" x14ac:dyDescent="0.3">
      <c r="L189" s="3"/>
    </row>
    <row r="190" spans="12:12" x14ac:dyDescent="0.3">
      <c r="L190" s="3"/>
    </row>
    <row r="191" spans="12:12" x14ac:dyDescent="0.3">
      <c r="L191" s="3"/>
    </row>
    <row r="192" spans="12:12" x14ac:dyDescent="0.3">
      <c r="L192" s="3"/>
    </row>
    <row r="193" spans="12:12" x14ac:dyDescent="0.3">
      <c r="L193" s="3"/>
    </row>
    <row r="194" spans="12:12" x14ac:dyDescent="0.3">
      <c r="L194" s="3"/>
    </row>
    <row r="195" spans="12:12" x14ac:dyDescent="0.3">
      <c r="L195" s="3"/>
    </row>
    <row r="196" spans="12:12" x14ac:dyDescent="0.3">
      <c r="L196" s="3"/>
    </row>
    <row r="197" spans="12:12" x14ac:dyDescent="0.3">
      <c r="L197" s="3"/>
    </row>
    <row r="198" spans="12:12" x14ac:dyDescent="0.3">
      <c r="L198" s="3"/>
    </row>
    <row r="199" spans="12:12" x14ac:dyDescent="0.3">
      <c r="L199" s="3"/>
    </row>
    <row r="200" spans="12:12" x14ac:dyDescent="0.3">
      <c r="L200" s="3"/>
    </row>
    <row r="201" spans="12:12" x14ac:dyDescent="0.3">
      <c r="L201" s="3"/>
    </row>
    <row r="202" spans="12:12" x14ac:dyDescent="0.3">
      <c r="L202" s="3"/>
    </row>
  </sheetData>
  <mergeCells count="1">
    <mergeCell ref="F1:H2"/>
  </mergeCells>
  <hyperlinks>
    <hyperlink ref="F82" r:id="rId1" xr:uid="{AA4143ED-06FE-4905-9CB1-070C112232A1}"/>
    <hyperlink ref="F83" r:id="rId2" xr:uid="{78D50167-0F07-4DC6-A561-7C2F8370ACAB}"/>
    <hyperlink ref="F84" r:id="rId3" xr:uid="{921ABD47-A132-446A-AEBE-A63C0982F3FD}"/>
    <hyperlink ref="F85" r:id="rId4" xr:uid="{E1524048-FA25-478F-BCFF-A7AC6599B181}"/>
    <hyperlink ref="F87" r:id="rId5" xr:uid="{96052CDD-63CB-4676-9368-E9607BE22455}"/>
    <hyperlink ref="F88" r:id="rId6" xr:uid="{E39FBF50-2671-4AD2-9395-160BD2AFF632}"/>
    <hyperlink ref="F89" r:id="rId7" xr:uid="{C392D4B3-A3CF-4F6C-AF41-A0659AC719BB}"/>
    <hyperlink ref="F90" r:id="rId8" xr:uid="{8269B11C-E0BD-4B1E-84A1-9397864E42DF}"/>
    <hyperlink ref="F91" r:id="rId9" xr:uid="{6DED2224-445F-4ED5-AABE-4C99459A84A4}"/>
    <hyperlink ref="F92" r:id="rId10" xr:uid="{E2349968-DE08-44BB-9CF2-F8FE8B4348CA}"/>
    <hyperlink ref="F93" r:id="rId11" xr:uid="{A305CCD4-5342-4878-92F5-544C71658621}"/>
    <hyperlink ref="F94" r:id="rId12" xr:uid="{F291DA64-C45F-446D-947D-C6C17175546A}"/>
  </hyperlinks>
  <pageMargins left="0.7" right="0.7" top="0.75" bottom="0.75" header="0.3" footer="0.3"/>
  <legacy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4C19-C96F-44C6-B49E-58D95CA65C50}">
  <dimension ref="A1:F146"/>
  <sheetViews>
    <sheetView workbookViewId="0">
      <selection activeCell="B1" sqref="B1:D2"/>
    </sheetView>
  </sheetViews>
  <sheetFormatPr defaultRowHeight="18.75" x14ac:dyDescent="0.3"/>
  <cols>
    <col min="1" max="1" width="14.7109375" style="68" bestFit="1" customWidth="1"/>
    <col min="2" max="2" width="41.28515625" style="10" bestFit="1" customWidth="1"/>
    <col min="3" max="3" width="10.85546875" style="10" bestFit="1" customWidth="1"/>
    <col min="4" max="4" width="6.5703125" style="10" bestFit="1" customWidth="1"/>
    <col min="5" max="5" width="6.7109375" style="70" bestFit="1" customWidth="1"/>
    <col min="6" max="6" width="14" style="10" bestFit="1" customWidth="1"/>
  </cols>
  <sheetData>
    <row r="1" spans="1:6" x14ac:dyDescent="0.3">
      <c r="A1" s="17" t="s">
        <v>19</v>
      </c>
      <c r="B1" s="413" t="s">
        <v>349</v>
      </c>
      <c r="C1" s="413"/>
      <c r="D1" s="413"/>
      <c r="E1" s="100"/>
      <c r="F1" s="68"/>
    </row>
    <row r="2" spans="1:6" x14ac:dyDescent="0.3">
      <c r="A2" s="24"/>
      <c r="B2" s="414"/>
      <c r="C2" s="414"/>
      <c r="D2" s="414"/>
      <c r="E2" s="101"/>
      <c r="F2" s="68"/>
    </row>
    <row r="3" spans="1:6" ht="17.25" x14ac:dyDescent="0.2">
      <c r="A3" s="29" t="s">
        <v>345</v>
      </c>
      <c r="B3" s="29" t="s">
        <v>16</v>
      </c>
      <c r="C3" s="30" t="s">
        <v>66</v>
      </c>
      <c r="D3" s="29" t="s">
        <v>67</v>
      </c>
      <c r="E3" s="31" t="s">
        <v>218</v>
      </c>
      <c r="F3" s="29" t="s">
        <v>353</v>
      </c>
    </row>
    <row r="4" spans="1:6" ht="17.25" x14ac:dyDescent="0.2">
      <c r="A4" s="126" t="s">
        <v>234</v>
      </c>
      <c r="B4" s="136" t="s">
        <v>1259</v>
      </c>
      <c r="C4" s="125" t="s">
        <v>234</v>
      </c>
      <c r="D4" s="46" t="s">
        <v>100</v>
      </c>
      <c r="E4" s="60">
        <v>30319</v>
      </c>
      <c r="F4" s="59" t="s">
        <v>354</v>
      </c>
    </row>
    <row r="5" spans="1:6" ht="17.25" x14ac:dyDescent="0.2">
      <c r="A5" s="126" t="s">
        <v>347</v>
      </c>
      <c r="B5" s="136" t="s">
        <v>351</v>
      </c>
      <c r="C5" s="125" t="s">
        <v>347</v>
      </c>
      <c r="D5" s="59" t="s">
        <v>116</v>
      </c>
      <c r="E5" s="60">
        <v>10017</v>
      </c>
      <c r="F5" s="59" t="s">
        <v>355</v>
      </c>
    </row>
    <row r="6" spans="1:6" ht="17.25" x14ac:dyDescent="0.2">
      <c r="A6" s="126" t="s">
        <v>95</v>
      </c>
      <c r="B6" s="136" t="s">
        <v>352</v>
      </c>
      <c r="C6" s="125" t="s">
        <v>95</v>
      </c>
      <c r="D6" s="59" t="s">
        <v>110</v>
      </c>
      <c r="E6" s="60">
        <v>32801</v>
      </c>
      <c r="F6" s="59" t="s">
        <v>356</v>
      </c>
    </row>
    <row r="7" spans="1:6" ht="17.25" x14ac:dyDescent="0.2">
      <c r="A7" s="126" t="s">
        <v>348</v>
      </c>
      <c r="B7" s="136" t="s">
        <v>350</v>
      </c>
      <c r="C7" s="125" t="s">
        <v>270</v>
      </c>
      <c r="D7" s="59" t="s">
        <v>106</v>
      </c>
      <c r="E7" s="60">
        <v>84070</v>
      </c>
      <c r="F7" s="59" t="s">
        <v>358</v>
      </c>
    </row>
    <row r="8" spans="1:6" ht="17.25" x14ac:dyDescent="0.2">
      <c r="A8" s="126" t="s">
        <v>243</v>
      </c>
      <c r="B8" s="136" t="s">
        <v>446</v>
      </c>
      <c r="C8" s="125" t="s">
        <v>243</v>
      </c>
      <c r="D8" s="59" t="s">
        <v>108</v>
      </c>
      <c r="E8" s="60">
        <v>94403</v>
      </c>
      <c r="F8" s="59" t="s">
        <v>357</v>
      </c>
    </row>
    <row r="9" spans="1:6" x14ac:dyDescent="0.3">
      <c r="D9" s="68"/>
    </row>
    <row r="10" spans="1:6" x14ac:dyDescent="0.3">
      <c r="D10" s="68"/>
    </row>
    <row r="11" spans="1:6" x14ac:dyDescent="0.3">
      <c r="D11" s="68"/>
    </row>
    <row r="12" spans="1:6" x14ac:dyDescent="0.3">
      <c r="D12" s="68"/>
    </row>
    <row r="13" spans="1:6" x14ac:dyDescent="0.3">
      <c r="D13" s="68"/>
    </row>
    <row r="14" spans="1:6" x14ac:dyDescent="0.3">
      <c r="D14" s="68"/>
    </row>
    <row r="15" spans="1:6" x14ac:dyDescent="0.3">
      <c r="D15" s="68"/>
    </row>
    <row r="16" spans="1:6" x14ac:dyDescent="0.3">
      <c r="D16" s="68"/>
    </row>
    <row r="17" spans="4:4" x14ac:dyDescent="0.3">
      <c r="D17" s="68"/>
    </row>
    <row r="18" spans="4:4" x14ac:dyDescent="0.3">
      <c r="D18" s="68"/>
    </row>
    <row r="19" spans="4:4" x14ac:dyDescent="0.3">
      <c r="D19" s="68"/>
    </row>
    <row r="20" spans="4:4" x14ac:dyDescent="0.3">
      <c r="D20" s="68"/>
    </row>
    <row r="21" spans="4:4" x14ac:dyDescent="0.3">
      <c r="D21" s="68"/>
    </row>
    <row r="22" spans="4:4" x14ac:dyDescent="0.3">
      <c r="D22" s="68"/>
    </row>
    <row r="23" spans="4:4" x14ac:dyDescent="0.3">
      <c r="D23" s="68"/>
    </row>
    <row r="24" spans="4:4" x14ac:dyDescent="0.3">
      <c r="D24" s="68"/>
    </row>
    <row r="25" spans="4:4" x14ac:dyDescent="0.3">
      <c r="D25" s="68"/>
    </row>
    <row r="26" spans="4:4" x14ac:dyDescent="0.3">
      <c r="D26" s="68"/>
    </row>
    <row r="27" spans="4:4" x14ac:dyDescent="0.3">
      <c r="D27" s="68"/>
    </row>
    <row r="28" spans="4:4" x14ac:dyDescent="0.3">
      <c r="D28" s="68"/>
    </row>
    <row r="29" spans="4:4" x14ac:dyDescent="0.3">
      <c r="D29" s="68"/>
    </row>
    <row r="30" spans="4:4" x14ac:dyDescent="0.3">
      <c r="D30" s="68"/>
    </row>
    <row r="31" spans="4:4" x14ac:dyDescent="0.3">
      <c r="D31" s="68"/>
    </row>
    <row r="32" spans="4:4" x14ac:dyDescent="0.3">
      <c r="D32" s="68"/>
    </row>
    <row r="33" spans="4:4" x14ac:dyDescent="0.3">
      <c r="D33" s="68"/>
    </row>
    <row r="34" spans="4:4" x14ac:dyDescent="0.3">
      <c r="D34" s="68"/>
    </row>
    <row r="35" spans="4:4" x14ac:dyDescent="0.3">
      <c r="D35" s="68"/>
    </row>
    <row r="36" spans="4:4" x14ac:dyDescent="0.3">
      <c r="D36" s="68"/>
    </row>
    <row r="37" spans="4:4" x14ac:dyDescent="0.3">
      <c r="D37" s="68"/>
    </row>
    <row r="38" spans="4:4" x14ac:dyDescent="0.3">
      <c r="D38" s="68"/>
    </row>
    <row r="39" spans="4:4" x14ac:dyDescent="0.3">
      <c r="D39" s="68"/>
    </row>
    <row r="40" spans="4:4" x14ac:dyDescent="0.3">
      <c r="D40" s="68"/>
    </row>
    <row r="41" spans="4:4" x14ac:dyDescent="0.3">
      <c r="D41" s="68"/>
    </row>
    <row r="42" spans="4:4" x14ac:dyDescent="0.3">
      <c r="D42" s="68"/>
    </row>
    <row r="43" spans="4:4" x14ac:dyDescent="0.3">
      <c r="D43" s="68"/>
    </row>
    <row r="44" spans="4:4" x14ac:dyDescent="0.3">
      <c r="D44" s="68"/>
    </row>
    <row r="45" spans="4:4" x14ac:dyDescent="0.3">
      <c r="D45" s="68"/>
    </row>
    <row r="46" spans="4:4" x14ac:dyDescent="0.3">
      <c r="D46" s="68"/>
    </row>
    <row r="47" spans="4:4" x14ac:dyDescent="0.3">
      <c r="D47" s="68"/>
    </row>
    <row r="48" spans="4:4" x14ac:dyDescent="0.3">
      <c r="D48" s="68"/>
    </row>
    <row r="49" spans="4:4" x14ac:dyDescent="0.3">
      <c r="D49" s="68"/>
    </row>
    <row r="50" spans="4:4" x14ac:dyDescent="0.3">
      <c r="D50" s="68"/>
    </row>
    <row r="51" spans="4:4" x14ac:dyDescent="0.3">
      <c r="D51" s="68"/>
    </row>
    <row r="52" spans="4:4" x14ac:dyDescent="0.3">
      <c r="D52" s="68"/>
    </row>
    <row r="53" spans="4:4" x14ac:dyDescent="0.3">
      <c r="D53" s="68"/>
    </row>
    <row r="54" spans="4:4" x14ac:dyDescent="0.3">
      <c r="D54" s="68"/>
    </row>
    <row r="55" spans="4:4" x14ac:dyDescent="0.3">
      <c r="D55" s="68"/>
    </row>
    <row r="56" spans="4:4" x14ac:dyDescent="0.3">
      <c r="D56" s="68"/>
    </row>
    <row r="57" spans="4:4" x14ac:dyDescent="0.3">
      <c r="D57" s="68"/>
    </row>
    <row r="58" spans="4:4" x14ac:dyDescent="0.3">
      <c r="D58" s="68"/>
    </row>
    <row r="59" spans="4:4" x14ac:dyDescent="0.3">
      <c r="D59" s="68"/>
    </row>
    <row r="60" spans="4:4" x14ac:dyDescent="0.3">
      <c r="D60" s="68"/>
    </row>
    <row r="61" spans="4:4" x14ac:dyDescent="0.3">
      <c r="D61" s="68"/>
    </row>
    <row r="62" spans="4:4" x14ac:dyDescent="0.3">
      <c r="D62" s="68"/>
    </row>
    <row r="63" spans="4:4" x14ac:dyDescent="0.3">
      <c r="D63" s="68"/>
    </row>
    <row r="64" spans="4:4" x14ac:dyDescent="0.3">
      <c r="D64" s="68"/>
    </row>
    <row r="65" spans="4:4" x14ac:dyDescent="0.3">
      <c r="D65" s="68"/>
    </row>
    <row r="66" spans="4:4" x14ac:dyDescent="0.3">
      <c r="D66" s="68"/>
    </row>
    <row r="67" spans="4:4" x14ac:dyDescent="0.3">
      <c r="D67" s="68"/>
    </row>
    <row r="68" spans="4:4" x14ac:dyDescent="0.3">
      <c r="D68" s="68"/>
    </row>
    <row r="69" spans="4:4" x14ac:dyDescent="0.3">
      <c r="D69" s="68"/>
    </row>
    <row r="70" spans="4:4" x14ac:dyDescent="0.3">
      <c r="D70" s="68"/>
    </row>
    <row r="71" spans="4:4" x14ac:dyDescent="0.3">
      <c r="D71" s="68"/>
    </row>
    <row r="72" spans="4:4" x14ac:dyDescent="0.3">
      <c r="D72" s="68"/>
    </row>
    <row r="73" spans="4:4" x14ac:dyDescent="0.3">
      <c r="D73" s="68"/>
    </row>
    <row r="74" spans="4:4" x14ac:dyDescent="0.3">
      <c r="D74" s="68"/>
    </row>
    <row r="75" spans="4:4" x14ac:dyDescent="0.3">
      <c r="D75" s="68"/>
    </row>
    <row r="76" spans="4:4" x14ac:dyDescent="0.3">
      <c r="D76" s="68"/>
    </row>
    <row r="77" spans="4:4" x14ac:dyDescent="0.3">
      <c r="D77" s="68"/>
    </row>
    <row r="78" spans="4:4" x14ac:dyDescent="0.3">
      <c r="D78" s="68"/>
    </row>
    <row r="79" spans="4:4" x14ac:dyDescent="0.3">
      <c r="D79" s="68"/>
    </row>
    <row r="80" spans="4:4" x14ac:dyDescent="0.3">
      <c r="D80" s="68"/>
    </row>
    <row r="81" spans="4:4" x14ac:dyDescent="0.3">
      <c r="D81" s="68"/>
    </row>
    <row r="82" spans="4:4" x14ac:dyDescent="0.3">
      <c r="D82" s="68"/>
    </row>
    <row r="83" spans="4:4" x14ac:dyDescent="0.3">
      <c r="D83" s="68"/>
    </row>
    <row r="84" spans="4:4" x14ac:dyDescent="0.3">
      <c r="D84" s="68"/>
    </row>
    <row r="85" spans="4:4" x14ac:dyDescent="0.3">
      <c r="D85" s="68"/>
    </row>
    <row r="86" spans="4:4" x14ac:dyDescent="0.3">
      <c r="D86" s="68"/>
    </row>
    <row r="87" spans="4:4" x14ac:dyDescent="0.3">
      <c r="D87" s="68"/>
    </row>
    <row r="88" spans="4:4" x14ac:dyDescent="0.3">
      <c r="D88" s="68"/>
    </row>
    <row r="89" spans="4:4" x14ac:dyDescent="0.3">
      <c r="D89" s="68"/>
    </row>
    <row r="90" spans="4:4" x14ac:dyDescent="0.3">
      <c r="D90" s="68"/>
    </row>
    <row r="91" spans="4:4" x14ac:dyDescent="0.3">
      <c r="D91" s="68"/>
    </row>
    <row r="92" spans="4:4" x14ac:dyDescent="0.3">
      <c r="D92" s="68"/>
    </row>
    <row r="93" spans="4:4" x14ac:dyDescent="0.3">
      <c r="D93" s="68"/>
    </row>
    <row r="94" spans="4:4" x14ac:dyDescent="0.3">
      <c r="D94" s="68"/>
    </row>
    <row r="95" spans="4:4" x14ac:dyDescent="0.3">
      <c r="D95" s="68"/>
    </row>
    <row r="96" spans="4:4" x14ac:dyDescent="0.3">
      <c r="D96" s="68"/>
    </row>
    <row r="97" spans="4:4" x14ac:dyDescent="0.3">
      <c r="D97" s="68"/>
    </row>
    <row r="98" spans="4:4" x14ac:dyDescent="0.3">
      <c r="D98" s="68"/>
    </row>
    <row r="99" spans="4:4" x14ac:dyDescent="0.3">
      <c r="D99" s="68"/>
    </row>
    <row r="100" spans="4:4" x14ac:dyDescent="0.3">
      <c r="D100" s="68"/>
    </row>
    <row r="101" spans="4:4" x14ac:dyDescent="0.3">
      <c r="D101" s="68"/>
    </row>
    <row r="102" spans="4:4" x14ac:dyDescent="0.3">
      <c r="D102" s="68"/>
    </row>
    <row r="103" spans="4:4" x14ac:dyDescent="0.3">
      <c r="D103" s="68"/>
    </row>
    <row r="104" spans="4:4" x14ac:dyDescent="0.3">
      <c r="D104" s="68"/>
    </row>
    <row r="105" spans="4:4" x14ac:dyDescent="0.3">
      <c r="D105" s="68"/>
    </row>
    <row r="106" spans="4:4" x14ac:dyDescent="0.3">
      <c r="D106" s="68"/>
    </row>
    <row r="107" spans="4:4" x14ac:dyDescent="0.3">
      <c r="D107" s="68"/>
    </row>
    <row r="108" spans="4:4" x14ac:dyDescent="0.3">
      <c r="D108" s="68"/>
    </row>
    <row r="109" spans="4:4" x14ac:dyDescent="0.3">
      <c r="D109" s="68"/>
    </row>
    <row r="110" spans="4:4" x14ac:dyDescent="0.3">
      <c r="D110" s="68"/>
    </row>
    <row r="111" spans="4:4" x14ac:dyDescent="0.3">
      <c r="D111" s="68"/>
    </row>
    <row r="112" spans="4:4" x14ac:dyDescent="0.3">
      <c r="D112" s="68"/>
    </row>
    <row r="113" spans="4:4" x14ac:dyDescent="0.3">
      <c r="D113" s="68"/>
    </row>
    <row r="114" spans="4:4" x14ac:dyDescent="0.3">
      <c r="D114" s="68"/>
    </row>
    <row r="115" spans="4:4" x14ac:dyDescent="0.3">
      <c r="D115" s="68"/>
    </row>
    <row r="116" spans="4:4" x14ac:dyDescent="0.3">
      <c r="D116" s="68"/>
    </row>
    <row r="117" spans="4:4" x14ac:dyDescent="0.3">
      <c r="D117" s="68"/>
    </row>
    <row r="118" spans="4:4" x14ac:dyDescent="0.3">
      <c r="D118" s="68"/>
    </row>
    <row r="119" spans="4:4" x14ac:dyDescent="0.3">
      <c r="D119" s="68"/>
    </row>
    <row r="120" spans="4:4" x14ac:dyDescent="0.3">
      <c r="D120" s="68"/>
    </row>
    <row r="121" spans="4:4" x14ac:dyDescent="0.3">
      <c r="D121" s="68"/>
    </row>
    <row r="122" spans="4:4" x14ac:dyDescent="0.3">
      <c r="D122" s="68"/>
    </row>
    <row r="123" spans="4:4" x14ac:dyDescent="0.3">
      <c r="D123" s="68"/>
    </row>
    <row r="124" spans="4:4" x14ac:dyDescent="0.3">
      <c r="D124" s="68"/>
    </row>
    <row r="125" spans="4:4" x14ac:dyDescent="0.3">
      <c r="D125" s="68"/>
    </row>
    <row r="126" spans="4:4" x14ac:dyDescent="0.3">
      <c r="D126" s="68"/>
    </row>
    <row r="127" spans="4:4" x14ac:dyDescent="0.3">
      <c r="D127" s="68"/>
    </row>
    <row r="128" spans="4:4" x14ac:dyDescent="0.3">
      <c r="D128" s="68"/>
    </row>
    <row r="129" spans="4:4" x14ac:dyDescent="0.3">
      <c r="D129" s="68"/>
    </row>
    <row r="130" spans="4:4" x14ac:dyDescent="0.3">
      <c r="D130" s="68"/>
    </row>
    <row r="131" spans="4:4" x14ac:dyDescent="0.3">
      <c r="D131" s="68"/>
    </row>
    <row r="132" spans="4:4" x14ac:dyDescent="0.3">
      <c r="D132" s="68"/>
    </row>
    <row r="133" spans="4:4" x14ac:dyDescent="0.3">
      <c r="D133" s="68"/>
    </row>
    <row r="134" spans="4:4" x14ac:dyDescent="0.3">
      <c r="D134" s="68"/>
    </row>
    <row r="135" spans="4:4" x14ac:dyDescent="0.3">
      <c r="D135" s="68"/>
    </row>
    <row r="136" spans="4:4" x14ac:dyDescent="0.3">
      <c r="D136" s="68"/>
    </row>
    <row r="137" spans="4:4" x14ac:dyDescent="0.3">
      <c r="D137" s="68"/>
    </row>
    <row r="138" spans="4:4" x14ac:dyDescent="0.3">
      <c r="D138" s="68"/>
    </row>
    <row r="139" spans="4:4" x14ac:dyDescent="0.3">
      <c r="D139" s="68"/>
    </row>
    <row r="140" spans="4:4" x14ac:dyDescent="0.3">
      <c r="D140" s="68"/>
    </row>
    <row r="141" spans="4:4" x14ac:dyDescent="0.3">
      <c r="D141" s="68"/>
    </row>
    <row r="142" spans="4:4" x14ac:dyDescent="0.3">
      <c r="D142" s="68"/>
    </row>
    <row r="143" spans="4:4" x14ac:dyDescent="0.3">
      <c r="D143" s="68"/>
    </row>
    <row r="144" spans="4:4" x14ac:dyDescent="0.3">
      <c r="D144" s="68"/>
    </row>
    <row r="145" spans="4:4" x14ac:dyDescent="0.3">
      <c r="D145" s="68"/>
    </row>
    <row r="146" spans="4:4" x14ac:dyDescent="0.3">
      <c r="D146" s="68"/>
    </row>
  </sheetData>
  <mergeCells count="1">
    <mergeCell ref="B1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BPM Property List </vt:lpstr>
      <vt:lpstr>BPM MHC Property List</vt:lpstr>
      <vt:lpstr>BCRE Property List</vt:lpstr>
      <vt:lpstr>BSH Property List</vt:lpstr>
      <vt:lpstr>BOZ Property List</vt:lpstr>
      <vt:lpstr>Bridge Offices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LJensen</dc:creator>
  <cp:lastModifiedBy>Micah</cp:lastModifiedBy>
  <cp:lastPrinted>2022-10-03T20:43:52Z</cp:lastPrinted>
  <dcterms:created xsi:type="dcterms:W3CDTF">2012-05-30T22:17:36Z</dcterms:created>
  <dcterms:modified xsi:type="dcterms:W3CDTF">2023-12-05T00:52:00Z</dcterms:modified>
</cp:coreProperties>
</file>